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filterPrivacy="1" defaultThemeVersion="166925"/>
  <xr:revisionPtr revIDLastSave="12" documentId="8_{04895350-53BC-4C87-8CBE-E3538056C8E5}" xr6:coauthVersionLast="47" xr6:coauthVersionMax="47" xr10:uidLastSave="{C4E84796-0C26-4B88-8B52-2B55841C11FE}"/>
  <bookViews>
    <workbookView xWindow="-90" yWindow="-90" windowWidth="19380" windowHeight="10380" xr2:uid="{D36B04B8-794F-4F3E-9464-C55161463AC5}"/>
  </bookViews>
  <sheets>
    <sheet name="FS" sheetId="2" r:id="rId1"/>
  </sheets>
  <definedNames>
    <definedName name="_Sort" localSheetId="0" hidden="1">FS!$44:$2899</definedName>
    <definedName name="a">#REF!</definedName>
    <definedName name="ar_1">#REF!</definedName>
    <definedName name="ar0">#REF!</definedName>
    <definedName name="AS2DocOpenMode" hidden="1">"AS2DocumentEdit"</definedName>
    <definedName name="AS2HasNoAutoHeaderFooter" localSheetId="0" hidden="1">" "</definedName>
    <definedName name="b">#REF!</definedName>
    <definedName name="d" hidden="1">{#N/A,#N/A,FALSE,"Aging Summary";#N/A,#N/A,FALSE,"Ratio Analysis";#N/A,#N/A,FALSE,"Test 120 Day Accts";#N/A,#N/A,FALSE,"Tickmarks"}</definedName>
    <definedName name="EPMWorkbookOptions_1" hidden="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2" hidden="1">"73ImntHK7EFLONWYoC7fE37y7nXi63fxHS3iv392AQAA"</definedName>
    <definedName name="extra">#REF!</definedName>
    <definedName name="hagn" localSheetId="0">FS!$F$28</definedName>
    <definedName name="hagn1" localSheetId="0">FS!$H$28</definedName>
    <definedName name="hagn2" localSheetId="0">FS!#REF!</definedName>
    <definedName name="ldags">#REF!</definedName>
    <definedName name="_xlnm.Print_Area" localSheetId="0">FS!$A$1:$H$206</definedName>
    <definedName name="TextRefCopyRangeCount" hidden="1">2</definedName>
    <definedName name="udags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ging._.and._.Trend._.Analysis._2" hidden="1">{#N/A,#N/A,FALSE,"Aging Summary";#N/A,#N/A,FALSE,"Ratio Analysis";#N/A,#N/A,FALSE,"Test 120 Day Accts";#N/A,#N/A,FALSE,"Tickmarks"}</definedName>
    <definedName name="wrn.Aging._.and._.Trend._.Analysis._3" hidden="1">{#N/A,#N/A,FALSE,"Aging Summary";#N/A,#N/A,FALSE,"Ratio Analysis";#N/A,#N/A,FALSE,"Test 120 Day Accts";#N/A,#N/A,FALSE,"Tickmarks"}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5" i="2" l="1"/>
  <c r="F195" i="2"/>
  <c r="H184" i="2"/>
  <c r="F184" i="2"/>
  <c r="H171" i="2"/>
  <c r="H163" i="2"/>
  <c r="H173" i="2" s="1"/>
  <c r="H178" i="2" s="1"/>
  <c r="H196" i="2" s="1"/>
  <c r="H200" i="2" s="1"/>
  <c r="F162" i="2"/>
  <c r="F161" i="2"/>
  <c r="F160" i="2"/>
  <c r="F159" i="2"/>
  <c r="F158" i="2"/>
  <c r="H154" i="2"/>
  <c r="H127" i="2"/>
  <c r="H129" i="2" s="1"/>
  <c r="F127" i="2"/>
  <c r="F129" i="2" s="1"/>
  <c r="H126" i="2"/>
  <c r="F126" i="2"/>
  <c r="H115" i="2"/>
  <c r="F115" i="2"/>
  <c r="H104" i="2"/>
  <c r="F104" i="2"/>
  <c r="H71" i="2"/>
  <c r="F71" i="2"/>
  <c r="H69" i="2"/>
  <c r="F69" i="2"/>
  <c r="H59" i="2"/>
  <c r="F59" i="2"/>
  <c r="H23" i="2"/>
  <c r="F23" i="2"/>
  <c r="H16" i="2"/>
  <c r="H25" i="2" s="1"/>
  <c r="H28" i="2" s="1"/>
  <c r="H33" i="2" s="1"/>
  <c r="F16" i="2"/>
  <c r="F25" i="2" s="1"/>
  <c r="F28" i="2" s="1"/>
  <c r="F152" i="2" l="1"/>
  <c r="F163" i="2" s="1"/>
  <c r="F173" i="2" s="1"/>
  <c r="F178" i="2" s="1"/>
  <c r="F196" i="2" s="1"/>
  <c r="F200" i="2" s="1"/>
  <c r="F33" i="2"/>
</calcChain>
</file>

<file path=xl/sharedStrings.xml><?xml version="1.0" encoding="utf-8"?>
<sst xmlns="http://schemas.openxmlformats.org/spreadsheetml/2006/main" count="130" uniqueCount="114">
  <si>
    <t>Unaudited Condensed Consolidated Interim Statements of Profit or Loss and Other Comprehensive Income or Loss</t>
  </si>
  <si>
    <t>Three months ended 
31 March 
2023</t>
  </si>
  <si>
    <t>Three months ended 
31 March 
2022</t>
  </si>
  <si>
    <t>USD in thousands, except for per share amounts</t>
  </si>
  <si>
    <t>Product revenue</t>
  </si>
  <si>
    <t>License and other revenue</t>
  </si>
  <si>
    <t>Other income</t>
  </si>
  <si>
    <t>Cost of product revenue</t>
  </si>
  <si>
    <t>Research and development expenses</t>
  </si>
  <si>
    <t>General and administrative expenses</t>
  </si>
  <si>
    <t>Depreciation and amortization</t>
  </si>
  <si>
    <t>Operating loss</t>
  </si>
  <si>
    <t>Share of net loss of joint venture</t>
  </si>
  <si>
    <t>Finance income</t>
  </si>
  <si>
    <t>Finance costs</t>
  </si>
  <si>
    <t>Exchange rate difference</t>
  </si>
  <si>
    <t>Non-operating loss</t>
  </si>
  <si>
    <t>Loss before taxes</t>
  </si>
  <si>
    <t>Income tax benefit</t>
  </si>
  <si>
    <t>Loss for the period</t>
  </si>
  <si>
    <t>Other comprehensive income / (loss)</t>
  </si>
  <si>
    <t>Item that will be reclassified to profit or loss in subsequent periods:</t>
  </si>
  <si>
    <t>Exchange rate differences on translation of foreign operations</t>
  </si>
  <si>
    <t>Total comprehensive loss</t>
  </si>
  <si>
    <t>Loss per share</t>
  </si>
  <si>
    <t>Basic and diluted loss for the period per share</t>
  </si>
  <si>
    <t>Unaudited Condensed Consolidated Interim Statements of Financial Position</t>
  </si>
  <si>
    <t>USD in thousands</t>
  </si>
  <si>
    <t>31 March
2023</t>
  </si>
  <si>
    <t>31 December
2022</t>
  </si>
  <si>
    <t>Non-current assets</t>
  </si>
  <si>
    <t>Property, plant and equipment</t>
  </si>
  <si>
    <t>Right-of-use assets</t>
  </si>
  <si>
    <t>Goodwill</t>
  </si>
  <si>
    <t>Other intangible assets</t>
  </si>
  <si>
    <t>Contract assets</t>
  </si>
  <si>
    <t>Investment in joint venture</t>
  </si>
  <si>
    <t>Other long-term assets</t>
  </si>
  <si>
    <t>Restricted cash</t>
  </si>
  <si>
    <t>Deferred tax assets</t>
  </si>
  <si>
    <t>Total non-current assets</t>
  </si>
  <si>
    <t>Current assets</t>
  </si>
  <si>
    <t>Inventories</t>
  </si>
  <si>
    <t>Trade receivables</t>
  </si>
  <si>
    <t>Other current assets</t>
  </si>
  <si>
    <t>Receivables from related parties</t>
  </si>
  <si>
    <t>Cash and cash equivalents</t>
  </si>
  <si>
    <t>Total current assets</t>
  </si>
  <si>
    <t>Total assets</t>
  </si>
  <si>
    <t>The accompanying notes are an integral part of these consolidated financial statements.</t>
  </si>
  <si>
    <t xml:space="preserve">                                                                                           </t>
  </si>
  <si>
    <t>Equity</t>
  </si>
  <si>
    <t>Share capital</t>
  </si>
  <si>
    <t>Share premium</t>
  </si>
  <si>
    <t>Other reserves</t>
  </si>
  <si>
    <t>Translation reserve</t>
  </si>
  <si>
    <t>Accumulated deficit</t>
  </si>
  <si>
    <t>Total equity</t>
  </si>
  <si>
    <t>Non-current liabilities</t>
  </si>
  <si>
    <t>Borrowings</t>
  </si>
  <si>
    <t>Derivative financial liabilities</t>
  </si>
  <si>
    <t>Other long-term liability to related party</t>
  </si>
  <si>
    <t>Lease liabilities</t>
  </si>
  <si>
    <t>Long-term incentive plan</t>
  </si>
  <si>
    <t>Contract liabilities</t>
  </si>
  <si>
    <t>Deferred tax liability</t>
  </si>
  <si>
    <t>Total non-current liabilities</t>
  </si>
  <si>
    <t>Current liabilities</t>
  </si>
  <si>
    <t>Trade and other payables</t>
  </si>
  <si>
    <t>Current maturities of borrowings</t>
  </si>
  <si>
    <t>Liabilities to related parties</t>
  </si>
  <si>
    <t>Taxes payable</t>
  </si>
  <si>
    <t>Other current liabilities</t>
  </si>
  <si>
    <t>Total current liabilities</t>
  </si>
  <si>
    <t>Total liabilities</t>
  </si>
  <si>
    <t>Total equity and liabilities</t>
  </si>
  <si>
    <t>Unaudited Condensed Consolidated Interim Statements of Cash Flows</t>
  </si>
  <si>
    <t>Cash flows from operating activities</t>
  </si>
  <si>
    <t>Adjustments for non-cash items:</t>
  </si>
  <si>
    <t>Long-term incentive plan expense</t>
  </si>
  <si>
    <t>Impairment of property, plant and equipment</t>
  </si>
  <si>
    <t>Change in allowance for receivables</t>
  </si>
  <si>
    <t>Operating cash flow before movement in working capital</t>
  </si>
  <si>
    <t>(Increase) in inventories</t>
  </si>
  <si>
    <t>(Increase) / decrease in trade receivables</t>
  </si>
  <si>
    <t>Increase / (decrease) in liabilities with related parties</t>
  </si>
  <si>
    <t>Decrease in contract assets</t>
  </si>
  <si>
    <t>(Increase) / decrease in other assets</t>
  </si>
  <si>
    <t>Increase / (decrease) in trade and other payables</t>
  </si>
  <si>
    <t>Increase / (decrease) in contract liabilities</t>
  </si>
  <si>
    <t>Increase in other liabilities</t>
  </si>
  <si>
    <t>Cash used in operations</t>
  </si>
  <si>
    <t>Interest received</t>
  </si>
  <si>
    <t>Interest paid</t>
  </si>
  <si>
    <t>Income tax paid</t>
  </si>
  <si>
    <t>Net cash used in operating activities</t>
  </si>
  <si>
    <t>Cash flows from investing activities</t>
  </si>
  <si>
    <t>Acquisition of property, plant and equipment</t>
  </si>
  <si>
    <t>Acquisition of intangible assets</t>
  </si>
  <si>
    <t>Net cash used in investing activities</t>
  </si>
  <si>
    <t>Cash flows from financing activities</t>
  </si>
  <si>
    <t>Repayments of borrowings</t>
  </si>
  <si>
    <t>Repayments of principal portion of lease liabilities</t>
  </si>
  <si>
    <t>Proceeds from new borrowings</t>
  </si>
  <si>
    <t>Gross proceeds from the private placement equity offering</t>
  </si>
  <si>
    <t>Gross private placement financing fees paid</t>
  </si>
  <si>
    <t>Proceeds from warrants</t>
  </si>
  <si>
    <t>Proceeds from loans from related parties</t>
  </si>
  <si>
    <t xml:space="preserve">Net cash generated from financing activities </t>
  </si>
  <si>
    <t>Increase in cash and cash equivalents</t>
  </si>
  <si>
    <t>Cash and cash equivalents at the beginning of the year</t>
  </si>
  <si>
    <t>Effect of movements in exchange rates on cash held</t>
  </si>
  <si>
    <t>Cash and cash equivalents at the end of the period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</si>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</sst>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_-;\-* #,##0.00_-;_-* &quot;-&quot;??_-;_-@_-"/>
    <numFmt numFmtId="165" formatCode="#,##0\ ;[Red]\(#,##0\)"/>
    <numFmt numFmtId="166" formatCode="@\ *."/>
    <numFmt numFmtId="167" formatCode="#,##0\ ;\(#,##0\)"/>
    <numFmt numFmtId="168" formatCode="#,###\-\ ;\(#,###\-\)"/>
    <numFmt numFmtId="169" formatCode="#,##0.00\ ;\(#,##0.00\)"/>
    <numFmt numFmtId="170" formatCode="_-* #,##0\ _I_S_K_-;\-* #,##0\ _I_S_K_-;_-* &quot;-&quot;\ _I_S_K_-;_-@_-"/>
    <numFmt numFmtId="171" formatCode="#.##0;\(#.##0\)"/>
    <numFmt numFmtId="172" formatCode="#.##0\ ;[Red]\(#.##0\)"/>
    <numFmt numFmtId="173" formatCode="#,##0.00\ ;[Red]\(#,##0.00\)"/>
  </numFmts>
  <fonts count="13" x14ac:knownFonts="1">
    <font>
      <sz val="10"/>
      <name val="Tms Rmn"/>
    </font>
    <font>
      <sz val="11"/>
      <color theme="1"/>
      <name val="Calibri"/>
      <family val="2"/>
      <scheme val="minor"/>
    </font>
    <font>
      <sz val="10"/>
      <name val="Tms Rmn"/>
    </font>
    <font>
      <b/>
      <sz val="10"/>
      <name val="Trebuchet MS"/>
      <family val="2"/>
    </font>
    <font>
      <i/>
      <sz val="10"/>
      <name val="Garamond"/>
      <family val="1"/>
    </font>
    <font>
      <sz val="11"/>
      <color indexed="8"/>
      <name val="Calibri"/>
      <family val="2"/>
    </font>
    <font>
      <sz val="10"/>
      <name val="Garamond"/>
      <family val="1"/>
    </font>
    <font>
      <sz val="10"/>
      <name val="Trebuchet MS"/>
      <family val="2"/>
    </font>
    <font>
      <sz val="10"/>
      <name val="Times New Roman"/>
      <family val="1"/>
    </font>
    <font>
      <b/>
      <sz val="10"/>
      <name val="Garamond"/>
      <family val="1"/>
    </font>
    <font>
      <sz val="10"/>
      <color indexed="12"/>
      <name val="Garamond"/>
      <family val="1"/>
    </font>
    <font>
      <b/>
      <u/>
      <sz val="10"/>
      <name val="Garamond"/>
      <family val="1"/>
    </font>
    <font>
      <sz val="12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9" fontId="8" fillId="0" borderId="0" applyFont="0" applyFill="0" applyBorder="0" applyAlignment="0" applyProtection="0"/>
    <xf numFmtId="165" fontId="2" fillId="0" borderId="0"/>
    <xf numFmtId="164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1" fillId="0" borderId="0"/>
  </cellStyleXfs>
  <cellXfs count="101">
    <xf numFmtId="0" fontId="0" fillId="0" borderId="0" xfId="0"/>
    <xf numFmtId="165" fontId="3" fillId="0" borderId="0" xfId="2" applyFont="1" applyProtection="1">
      <protection locked="0"/>
    </xf>
    <xf numFmtId="165" fontId="4" fillId="0" borderId="0" xfId="2" applyFont="1"/>
    <xf numFmtId="165" fontId="3" fillId="0" borderId="0" xfId="2" applyFont="1" applyAlignment="1" applyProtection="1">
      <alignment horizontal="right"/>
      <protection locked="0"/>
    </xf>
    <xf numFmtId="168" fontId="6" fillId="0" borderId="0" xfId="3" applyNumberFormat="1" applyFont="1" applyFill="1" applyBorder="1" applyAlignment="1">
      <alignment horizontal="right"/>
    </xf>
    <xf numFmtId="0" fontId="3" fillId="0" borderId="0" xfId="2" applyNumberFormat="1" applyFont="1" applyAlignment="1" applyProtection="1">
      <alignment horizontal="left"/>
      <protection locked="0"/>
    </xf>
    <xf numFmtId="171" fontId="4" fillId="0" borderId="0" xfId="0" applyNumberFormat="1" applyFont="1" applyAlignment="1" applyProtection="1">
      <alignment horizontal="left"/>
      <protection locked="0"/>
    </xf>
    <xf numFmtId="14" fontId="3" fillId="0" borderId="0" xfId="2" quotePrefix="1" applyNumberFormat="1" applyFont="1" applyAlignment="1">
      <alignment horizontal="right" wrapText="1"/>
    </xf>
    <xf numFmtId="165" fontId="7" fillId="0" borderId="0" xfId="2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4" fontId="3" fillId="0" borderId="0" xfId="2" quotePrefix="1" applyNumberFormat="1" applyFont="1" applyAlignment="1">
      <alignment wrapText="1"/>
    </xf>
    <xf numFmtId="165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172" fontId="3" fillId="0" borderId="0" xfId="0" applyNumberFormat="1" applyFont="1" applyProtection="1">
      <protection locked="0"/>
    </xf>
    <xf numFmtId="0" fontId="3" fillId="0" borderId="0" xfId="0" applyFont="1"/>
    <xf numFmtId="171" fontId="3" fillId="0" borderId="0" xfId="0" applyNumberFormat="1" applyFont="1" applyAlignment="1" applyProtection="1">
      <alignment horizontal="left"/>
      <protection locked="0"/>
    </xf>
    <xf numFmtId="165" fontId="3" fillId="0" borderId="0" xfId="2" applyFont="1" applyAlignment="1">
      <alignment horizontal="justify"/>
    </xf>
    <xf numFmtId="165" fontId="3" fillId="0" borderId="0" xfId="2" applyFont="1"/>
    <xf numFmtId="0" fontId="6" fillId="0" borderId="1" xfId="0" applyFont="1" applyBorder="1"/>
    <xf numFmtId="165" fontId="6" fillId="0" borderId="0" xfId="2" applyFont="1"/>
    <xf numFmtId="165" fontId="6" fillId="0" borderId="0" xfId="2" applyFont="1" applyAlignment="1">
      <alignment horizontal="center"/>
    </xf>
    <xf numFmtId="165" fontId="6" fillId="0" borderId="0" xfId="2" applyFont="1" applyAlignment="1">
      <alignment wrapText="1"/>
    </xf>
    <xf numFmtId="165" fontId="7" fillId="0" borderId="0" xfId="2" applyFont="1" applyAlignment="1">
      <alignment horizontal="right"/>
    </xf>
    <xf numFmtId="0" fontId="3" fillId="0" borderId="0" xfId="2" applyNumberFormat="1" applyFont="1" applyAlignment="1">
      <alignment wrapText="1"/>
    </xf>
    <xf numFmtId="165" fontId="9" fillId="0" borderId="0" xfId="2" applyFont="1" applyAlignment="1" applyProtection="1">
      <alignment horizontal="left"/>
      <protection locked="0"/>
    </xf>
    <xf numFmtId="165" fontId="9" fillId="0" borderId="0" xfId="2" applyFont="1" applyAlignment="1" applyProtection="1">
      <alignment horizontal="center"/>
      <protection locked="0"/>
    </xf>
    <xf numFmtId="49" fontId="9" fillId="0" borderId="0" xfId="2" applyNumberFormat="1" applyFont="1" applyAlignment="1">
      <alignment horizontal="center"/>
    </xf>
    <xf numFmtId="0" fontId="9" fillId="0" borderId="0" xfId="2" applyNumberFormat="1" applyFont="1"/>
    <xf numFmtId="165" fontId="6" fillId="0" borderId="0" xfId="2" applyFont="1" applyProtection="1">
      <protection locked="0"/>
    </xf>
    <xf numFmtId="166" fontId="6" fillId="0" borderId="0" xfId="2" applyNumberFormat="1" applyFont="1" applyAlignment="1" applyProtection="1">
      <alignment horizontal="center"/>
      <protection locked="0"/>
    </xf>
    <xf numFmtId="0" fontId="6" fillId="0" borderId="0" xfId="2" applyNumberFormat="1" applyFont="1" applyAlignment="1">
      <alignment horizontal="center"/>
    </xf>
    <xf numFmtId="167" fontId="6" fillId="0" borderId="0" xfId="2" applyNumberFormat="1" applyFont="1" applyProtection="1">
      <protection locked="0"/>
    </xf>
    <xf numFmtId="167" fontId="6" fillId="2" borderId="0" xfId="2" applyNumberFormat="1" applyFont="1" applyFill="1" applyProtection="1">
      <protection locked="0"/>
    </xf>
    <xf numFmtId="166" fontId="6" fillId="0" borderId="0" xfId="2" applyNumberFormat="1" applyFont="1" applyAlignment="1" applyProtection="1">
      <alignment horizontal="centerContinuous"/>
      <protection locked="0"/>
    </xf>
    <xf numFmtId="0" fontId="6" fillId="0" borderId="0" xfId="2" applyNumberFormat="1" applyFont="1" applyAlignment="1" applyProtection="1">
      <alignment horizontal="center"/>
      <protection locked="0"/>
    </xf>
    <xf numFmtId="167" fontId="10" fillId="0" borderId="1" xfId="2" applyNumberFormat="1" applyFont="1" applyBorder="1" applyProtection="1">
      <protection locked="0"/>
    </xf>
    <xf numFmtId="167" fontId="10" fillId="0" borderId="0" xfId="2" applyNumberFormat="1" applyFont="1" applyProtection="1">
      <protection locked="0"/>
    </xf>
    <xf numFmtId="167" fontId="6" fillId="0" borderId="1" xfId="2" applyNumberFormat="1" applyFont="1" applyBorder="1" applyProtection="1">
      <protection locked="0"/>
    </xf>
    <xf numFmtId="167" fontId="10" fillId="2" borderId="0" xfId="2" applyNumberFormat="1" applyFont="1" applyFill="1" applyProtection="1">
      <protection locked="0"/>
    </xf>
    <xf numFmtId="0" fontId="6" fillId="0" borderId="0" xfId="0" applyFont="1"/>
    <xf numFmtId="166" fontId="9" fillId="0" borderId="0" xfId="2" applyNumberFormat="1" applyFont="1" applyAlignment="1" applyProtection="1">
      <alignment horizontal="centerContinuous"/>
      <protection locked="0"/>
    </xf>
    <xf numFmtId="167" fontId="6" fillId="0" borderId="2" xfId="2" applyNumberFormat="1" applyFont="1" applyBorder="1" applyProtection="1">
      <protection locked="0"/>
    </xf>
    <xf numFmtId="0" fontId="4" fillId="0" borderId="0" xfId="2" applyNumberFormat="1" applyFont="1" applyAlignment="1" applyProtection="1">
      <alignment horizontal="left"/>
      <protection locked="0"/>
    </xf>
    <xf numFmtId="167" fontId="6" fillId="0" borderId="3" xfId="2" applyNumberFormat="1" applyFont="1" applyBorder="1" applyProtection="1">
      <protection locked="0"/>
    </xf>
    <xf numFmtId="169" fontId="6" fillId="0" borderId="1" xfId="2" applyNumberFormat="1" applyFont="1" applyBorder="1" applyAlignment="1" applyProtection="1">
      <alignment horizontal="right"/>
      <protection locked="0"/>
    </xf>
    <xf numFmtId="0" fontId="11" fillId="0" borderId="0" xfId="0" applyFont="1" applyAlignment="1" applyProtection="1">
      <alignment horizontal="centerContinuous"/>
      <protection locked="0"/>
    </xf>
    <xf numFmtId="0" fontId="3" fillId="0" borderId="0" xfId="2" applyNumberFormat="1" applyFont="1" applyAlignment="1">
      <alignment horizontal="right"/>
    </xf>
    <xf numFmtId="0" fontId="9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165" fontId="9" fillId="0" borderId="0" xfId="0" applyNumberFormat="1" applyFont="1"/>
    <xf numFmtId="165" fontId="11" fillId="0" borderId="0" xfId="0" applyNumberFormat="1" applyFont="1" applyAlignment="1" applyProtection="1">
      <alignment horizontal="center"/>
      <protection locked="0"/>
    </xf>
    <xf numFmtId="0" fontId="6" fillId="0" borderId="0" xfId="2" applyNumberFormat="1" applyFont="1" applyAlignment="1">
      <alignment horizontal="right"/>
    </xf>
    <xf numFmtId="0" fontId="6" fillId="0" borderId="0" xfId="0" applyFont="1" applyAlignment="1">
      <alignment horizontal="center"/>
    </xf>
    <xf numFmtId="167" fontId="6" fillId="0" borderId="4" xfId="2" applyNumberFormat="1" applyFont="1" applyBorder="1" applyProtection="1">
      <protection locked="0"/>
    </xf>
    <xf numFmtId="167" fontId="9" fillId="0" borderId="0" xfId="0" applyNumberFormat="1" applyFont="1"/>
    <xf numFmtId="167" fontId="9" fillId="2" borderId="0" xfId="0" applyNumberFormat="1" applyFont="1" applyFill="1"/>
    <xf numFmtId="171" fontId="11" fillId="0" borderId="0" xfId="0" applyNumberFormat="1" applyFont="1" applyProtection="1">
      <protection locked="0"/>
    </xf>
    <xf numFmtId="167" fontId="6" fillId="0" borderId="0" xfId="0" applyNumberFormat="1" applyFont="1"/>
    <xf numFmtId="167" fontId="6" fillId="2" borderId="0" xfId="0" applyNumberFormat="1" applyFont="1" applyFill="1"/>
    <xf numFmtId="167" fontId="10" fillId="2" borderId="1" xfId="2" applyNumberFormat="1" applyFont="1" applyFill="1" applyBorder="1" applyProtection="1">
      <protection locked="0"/>
    </xf>
    <xf numFmtId="171" fontId="6" fillId="0" borderId="0" xfId="0" applyNumberFormat="1" applyFont="1" applyAlignment="1" applyProtection="1">
      <alignment horizontal="center"/>
      <protection locked="0"/>
    </xf>
    <xf numFmtId="167" fontId="6" fillId="2" borderId="1" xfId="2" applyNumberFormat="1" applyFont="1" applyFill="1" applyBorder="1" applyProtection="1">
      <protection locked="0"/>
    </xf>
    <xf numFmtId="165" fontId="6" fillId="0" borderId="0" xfId="0" applyNumberFormat="1" applyFont="1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165" fontId="6" fillId="0" borderId="0" xfId="0" applyNumberFormat="1" applyFont="1"/>
    <xf numFmtId="167" fontId="6" fillId="2" borderId="0" xfId="2" applyNumberFormat="1" applyFont="1" applyFill="1" applyAlignment="1" applyProtection="1">
      <alignment horizontal="right"/>
      <protection locked="0"/>
    </xf>
    <xf numFmtId="172" fontId="6" fillId="0" borderId="0" xfId="0" applyNumberFormat="1" applyFont="1" applyProtection="1">
      <protection locked="0"/>
    </xf>
    <xf numFmtId="49" fontId="6" fillId="0" borderId="0" xfId="0" applyNumberFormat="1" applyFont="1" applyAlignment="1" applyProtection="1">
      <alignment horizontal="center"/>
      <protection locked="0"/>
    </xf>
    <xf numFmtId="14" fontId="9" fillId="0" borderId="0" xfId="0" applyNumberFormat="1" applyFont="1"/>
    <xf numFmtId="0" fontId="9" fillId="0" borderId="0" xfId="0" applyFont="1" applyAlignment="1">
      <alignment horizontal="left"/>
    </xf>
    <xf numFmtId="173" fontId="6" fillId="0" borderId="0" xfId="0" applyNumberFormat="1" applyFont="1" applyProtection="1">
      <protection locked="0"/>
    </xf>
    <xf numFmtId="0" fontId="3" fillId="0" borderId="0" xfId="2" applyNumberFormat="1" applyFont="1"/>
    <xf numFmtId="171" fontId="6" fillId="0" borderId="0" xfId="0" applyNumberFormat="1" applyFont="1" applyProtection="1">
      <protection locked="0"/>
    </xf>
    <xf numFmtId="0" fontId="9" fillId="0" borderId="0" xfId="0" applyFont="1" applyAlignment="1">
      <alignment horizontal="center"/>
    </xf>
    <xf numFmtId="171" fontId="7" fillId="0" borderId="0" xfId="0" applyNumberFormat="1" applyFont="1" applyAlignment="1" applyProtection="1">
      <alignment horizontal="right"/>
      <protection locked="0"/>
    </xf>
    <xf numFmtId="0" fontId="9" fillId="0" borderId="0" xfId="0" applyFont="1" applyAlignment="1" applyProtection="1">
      <alignment horizontal="center"/>
      <protection locked="0"/>
    </xf>
    <xf numFmtId="166" fontId="6" fillId="0" borderId="0" xfId="2" applyNumberFormat="1" applyFont="1" applyProtection="1">
      <protection locked="0"/>
    </xf>
    <xf numFmtId="167" fontId="6" fillId="0" borderId="5" xfId="2" applyNumberFormat="1" applyFont="1" applyBorder="1" applyProtection="1">
      <protection locked="0"/>
    </xf>
    <xf numFmtId="167" fontId="6" fillId="0" borderId="0" xfId="2" applyNumberFormat="1" applyFont="1" applyAlignment="1" applyProtection="1">
      <alignment horizontal="right"/>
      <protection locked="0"/>
    </xf>
    <xf numFmtId="167" fontId="6" fillId="0" borderId="0" xfId="0" applyNumberFormat="1" applyFont="1" applyProtection="1">
      <protection locked="0"/>
    </xf>
    <xf numFmtId="171" fontId="9" fillId="0" borderId="0" xfId="0" applyNumberFormat="1" applyFont="1" applyProtection="1">
      <protection locked="0"/>
    </xf>
    <xf numFmtId="171" fontId="6" fillId="0" borderId="0" xfId="0" applyNumberFormat="1" applyFont="1" applyAlignment="1" applyProtection="1">
      <alignment horizontal="right"/>
      <protection locked="0"/>
    </xf>
    <xf numFmtId="0" fontId="6" fillId="0" borderId="0" xfId="0" quotePrefix="1" applyFont="1" applyAlignment="1" applyProtection="1">
      <alignment horizontal="center"/>
      <protection locked="0"/>
    </xf>
    <xf numFmtId="0" fontId="6" fillId="0" borderId="0" xfId="2" applyNumberFormat="1" applyFont="1" applyAlignment="1" applyProtection="1">
      <alignment horizontal="left"/>
      <protection locked="0"/>
    </xf>
    <xf numFmtId="166" fontId="9" fillId="0" borderId="0" xfId="2" applyNumberFormat="1" applyFont="1" applyAlignment="1">
      <alignment horizontal="left"/>
    </xf>
    <xf numFmtId="10" fontId="6" fillId="0" borderId="0" xfId="1" applyNumberFormat="1" applyFont="1" applyBorder="1" applyAlignment="1" applyProtection="1">
      <alignment horizontal="right"/>
      <protection locked="0"/>
    </xf>
    <xf numFmtId="165" fontId="6" fillId="0" borderId="0" xfId="2" applyFont="1" applyAlignment="1" applyProtection="1">
      <alignment horizontal="right"/>
      <protection locked="0"/>
    </xf>
    <xf numFmtId="166" fontId="6" fillId="0" borderId="0" xfId="2" applyNumberFormat="1" applyFont="1" applyAlignment="1" applyProtection="1">
      <alignment horizontal="center"/>
      <protection locked="0"/>
    </xf>
    <xf numFmtId="166" fontId="6" fillId="0" borderId="0" xfId="2" applyNumberFormat="1" applyFont="1" applyProtection="1">
      <protection locked="0"/>
    </xf>
    <xf numFmtId="0" fontId="6" fillId="0" borderId="0" xfId="2" applyNumberFormat="1" applyFont="1" applyAlignment="1" applyProtection="1">
      <alignment horizontal="left"/>
      <protection locked="0"/>
    </xf>
    <xf numFmtId="0" fontId="4" fillId="0" borderId="0" xfId="2" applyNumberFormat="1" applyFont="1" applyAlignment="1" applyProtection="1">
      <alignment horizontal="center"/>
      <protection locked="0"/>
    </xf>
    <xf numFmtId="14" fontId="12" fillId="0" borderId="0" xfId="2" applyNumberFormat="1" applyFont="1" applyAlignment="1">
      <alignment horizontal="left" wrapText="1"/>
    </xf>
    <xf numFmtId="1" fontId="3" fillId="0" borderId="0" xfId="2" quotePrefix="1" applyNumberFormat="1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14" fontId="3" fillId="0" borderId="0" xfId="2" quotePrefix="1" applyNumberFormat="1" applyFont="1" applyAlignment="1">
      <alignment horizontal="center" wrapText="1"/>
    </xf>
    <xf numFmtId="166" fontId="6" fillId="2" borderId="0" xfId="2" applyNumberFormat="1" applyFont="1" applyFill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14" fontId="12" fillId="0" borderId="0" xfId="2" applyNumberFormat="1" applyFont="1" applyAlignment="1">
      <alignment horizontal="left"/>
    </xf>
  </cellXfs>
  <cellStyles count="6">
    <cellStyle name="Comma [0] 3" xfId="4" xr:uid="{53363DF7-AFBA-4447-ADD4-E066982B60CB}"/>
    <cellStyle name="Comma 2" xfId="3" xr:uid="{2F38E647-3276-4D30-83F0-D65EFD06E399}"/>
    <cellStyle name="Normal" xfId="0" builtinId="0"/>
    <cellStyle name="Normal 4" xfId="5" xr:uid="{43E8C680-75D4-414B-AAAA-2D4ABA1B6330}"/>
    <cellStyle name="Normal_Ársreikningur_1" xfId="2" xr:uid="{B0540935-B1C8-4CFE-974D-57C17BBF113B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5623B-742A-4E0B-B83E-DAB9D2F4C63E}">
  <dimension ref="A1:I207"/>
  <sheetViews>
    <sheetView showGridLines="0" tabSelected="1" topLeftCell="A192" zoomScaleNormal="100" zoomScaleSheetLayoutView="100" zoomScalePageLayoutView="115" workbookViewId="0">
      <selection activeCell="H102" sqref="H102"/>
    </sheetView>
  </sheetViews>
  <sheetFormatPr defaultColWidth="9.1484375" defaultRowHeight="13.5" x14ac:dyDescent="0.7"/>
  <cols>
    <col min="1" max="1" width="2.1484375" style="21" customWidth="1"/>
    <col min="2" max="2" width="64" style="21" bestFit="1" customWidth="1"/>
    <col min="3" max="3" width="1.5" style="22" customWidth="1"/>
    <col min="4" max="4" width="5" style="21" customWidth="1"/>
    <col min="5" max="5" width="4.6484375" style="21" customWidth="1"/>
    <col min="6" max="6" width="15.1484375" style="21" bestFit="1" customWidth="1"/>
    <col min="7" max="7" width="1.84765625" style="21" customWidth="1"/>
    <col min="8" max="8" width="15.1484375" style="21" customWidth="1"/>
    <col min="9" max="9" width="5.6484375" style="21" customWidth="1"/>
    <col min="10" max="10" width="16.5" style="21" customWidth="1"/>
    <col min="11" max="212" width="9.6484375" style="21" customWidth="1"/>
    <col min="213" max="236" width="9.1484375" style="21"/>
    <col min="237" max="237" width="2.1484375" style="21" customWidth="1"/>
    <col min="238" max="238" width="64" style="21" bestFit="1" customWidth="1"/>
    <col min="239" max="239" width="1.5" style="21" customWidth="1"/>
    <col min="240" max="240" width="5" style="21" customWidth="1"/>
    <col min="241" max="241" width="4.6484375" style="21" customWidth="1"/>
    <col min="242" max="242" width="15.1484375" style="21" bestFit="1" customWidth="1"/>
    <col min="243" max="243" width="1.84765625" style="21" customWidth="1"/>
    <col min="244" max="244" width="15.1484375" style="21" customWidth="1"/>
    <col min="245" max="246" width="0" style="21" hidden="1" customWidth="1"/>
    <col min="247" max="247" width="5.6484375" style="21" customWidth="1"/>
    <col min="248" max="248" width="15.1484375" style="21" bestFit="1" customWidth="1"/>
    <col min="249" max="249" width="15.5" style="21" customWidth="1"/>
    <col min="250" max="259" width="0" style="21" hidden="1" customWidth="1"/>
    <col min="260" max="260" width="14.84765625" style="21" bestFit="1" customWidth="1"/>
    <col min="261" max="261" width="14.1484375" style="21" customWidth="1"/>
    <col min="262" max="262" width="9.6484375" style="21" customWidth="1"/>
    <col min="263" max="263" width="14.34765625" style="21" bestFit="1" customWidth="1"/>
    <col min="264" max="264" width="12.84765625" style="21" bestFit="1" customWidth="1"/>
    <col min="265" max="265" width="21.1484375" style="21" customWidth="1"/>
    <col min="266" max="266" width="16.5" style="21" customWidth="1"/>
    <col min="267" max="468" width="9.6484375" style="21" customWidth="1"/>
    <col min="469" max="492" width="9.1484375" style="21"/>
    <col min="493" max="493" width="2.1484375" style="21" customWidth="1"/>
    <col min="494" max="494" width="64" style="21" bestFit="1" customWidth="1"/>
    <col min="495" max="495" width="1.5" style="21" customWidth="1"/>
    <col min="496" max="496" width="5" style="21" customWidth="1"/>
    <col min="497" max="497" width="4.6484375" style="21" customWidth="1"/>
    <col min="498" max="498" width="15.1484375" style="21" bestFit="1" customWidth="1"/>
    <col min="499" max="499" width="1.84765625" style="21" customWidth="1"/>
    <col min="500" max="500" width="15.1484375" style="21" customWidth="1"/>
    <col min="501" max="502" width="0" style="21" hidden="1" customWidth="1"/>
    <col min="503" max="503" width="5.6484375" style="21" customWidth="1"/>
    <col min="504" max="504" width="15.1484375" style="21" bestFit="1" customWidth="1"/>
    <col min="505" max="505" width="15.5" style="21" customWidth="1"/>
    <col min="506" max="515" width="0" style="21" hidden="1" customWidth="1"/>
    <col min="516" max="516" width="14.84765625" style="21" bestFit="1" customWidth="1"/>
    <col min="517" max="517" width="14.1484375" style="21" customWidth="1"/>
    <col min="518" max="518" width="9.6484375" style="21" customWidth="1"/>
    <col min="519" max="519" width="14.34765625" style="21" bestFit="1" customWidth="1"/>
    <col min="520" max="520" width="12.84765625" style="21" bestFit="1" customWidth="1"/>
    <col min="521" max="521" width="21.1484375" style="21" customWidth="1"/>
    <col min="522" max="522" width="16.5" style="21" customWidth="1"/>
    <col min="523" max="724" width="9.6484375" style="21" customWidth="1"/>
    <col min="725" max="748" width="9.1484375" style="21"/>
    <col min="749" max="749" width="2.1484375" style="21" customWidth="1"/>
    <col min="750" max="750" width="64" style="21" bestFit="1" customWidth="1"/>
    <col min="751" max="751" width="1.5" style="21" customWidth="1"/>
    <col min="752" max="752" width="5" style="21" customWidth="1"/>
    <col min="753" max="753" width="4.6484375" style="21" customWidth="1"/>
    <col min="754" max="754" width="15.1484375" style="21" bestFit="1" customWidth="1"/>
    <col min="755" max="755" width="1.84765625" style="21" customWidth="1"/>
    <col min="756" max="756" width="15.1484375" style="21" customWidth="1"/>
    <col min="757" max="758" width="0" style="21" hidden="1" customWidth="1"/>
    <col min="759" max="759" width="5.6484375" style="21" customWidth="1"/>
    <col min="760" max="760" width="15.1484375" style="21" bestFit="1" customWidth="1"/>
    <col min="761" max="761" width="15.5" style="21" customWidth="1"/>
    <col min="762" max="771" width="0" style="21" hidden="1" customWidth="1"/>
    <col min="772" max="772" width="14.84765625" style="21" bestFit="1" customWidth="1"/>
    <col min="773" max="773" width="14.1484375" style="21" customWidth="1"/>
    <col min="774" max="774" width="9.6484375" style="21" customWidth="1"/>
    <col min="775" max="775" width="14.34765625" style="21" bestFit="1" customWidth="1"/>
    <col min="776" max="776" width="12.84765625" style="21" bestFit="1" customWidth="1"/>
    <col min="777" max="777" width="21.1484375" style="21" customWidth="1"/>
    <col min="778" max="778" width="16.5" style="21" customWidth="1"/>
    <col min="779" max="980" width="9.6484375" style="21" customWidth="1"/>
    <col min="981" max="1004" width="9.1484375" style="21"/>
    <col min="1005" max="1005" width="2.1484375" style="21" customWidth="1"/>
    <col min="1006" max="1006" width="64" style="21" bestFit="1" customWidth="1"/>
    <col min="1007" max="1007" width="1.5" style="21" customWidth="1"/>
    <col min="1008" max="1008" width="5" style="21" customWidth="1"/>
    <col min="1009" max="1009" width="4.6484375" style="21" customWidth="1"/>
    <col min="1010" max="1010" width="15.1484375" style="21" bestFit="1" customWidth="1"/>
    <col min="1011" max="1011" width="1.84765625" style="21" customWidth="1"/>
    <col min="1012" max="1012" width="15.1484375" style="21" customWidth="1"/>
    <col min="1013" max="1014" width="0" style="21" hidden="1" customWidth="1"/>
    <col min="1015" max="1015" width="5.6484375" style="21" customWidth="1"/>
    <col min="1016" max="1016" width="15.1484375" style="21" bestFit="1" customWidth="1"/>
    <col min="1017" max="1017" width="15.5" style="21" customWidth="1"/>
    <col min="1018" max="1027" width="0" style="21" hidden="1" customWidth="1"/>
    <col min="1028" max="1028" width="14.84765625" style="21" bestFit="1" customWidth="1"/>
    <col min="1029" max="1029" width="14.1484375" style="21" customWidth="1"/>
    <col min="1030" max="1030" width="9.6484375" style="21" customWidth="1"/>
    <col min="1031" max="1031" width="14.34765625" style="21" bestFit="1" customWidth="1"/>
    <col min="1032" max="1032" width="12.84765625" style="21" bestFit="1" customWidth="1"/>
    <col min="1033" max="1033" width="21.1484375" style="21" customWidth="1"/>
    <col min="1034" max="1034" width="16.5" style="21" customWidth="1"/>
    <col min="1035" max="1236" width="9.6484375" style="21" customWidth="1"/>
    <col min="1237" max="1260" width="9.1484375" style="21"/>
    <col min="1261" max="1261" width="2.1484375" style="21" customWidth="1"/>
    <col min="1262" max="1262" width="64" style="21" bestFit="1" customWidth="1"/>
    <col min="1263" max="1263" width="1.5" style="21" customWidth="1"/>
    <col min="1264" max="1264" width="5" style="21" customWidth="1"/>
    <col min="1265" max="1265" width="4.6484375" style="21" customWidth="1"/>
    <col min="1266" max="1266" width="15.1484375" style="21" bestFit="1" customWidth="1"/>
    <col min="1267" max="1267" width="1.84765625" style="21" customWidth="1"/>
    <col min="1268" max="1268" width="15.1484375" style="21" customWidth="1"/>
    <col min="1269" max="1270" width="0" style="21" hidden="1" customWidth="1"/>
    <col min="1271" max="1271" width="5.6484375" style="21" customWidth="1"/>
    <col min="1272" max="1272" width="15.1484375" style="21" bestFit="1" customWidth="1"/>
    <col min="1273" max="1273" width="15.5" style="21" customWidth="1"/>
    <col min="1274" max="1283" width="0" style="21" hidden="1" customWidth="1"/>
    <col min="1284" max="1284" width="14.84765625" style="21" bestFit="1" customWidth="1"/>
    <col min="1285" max="1285" width="14.1484375" style="21" customWidth="1"/>
    <col min="1286" max="1286" width="9.6484375" style="21" customWidth="1"/>
    <col min="1287" max="1287" width="14.34765625" style="21" bestFit="1" customWidth="1"/>
    <col min="1288" max="1288" width="12.84765625" style="21" bestFit="1" customWidth="1"/>
    <col min="1289" max="1289" width="21.1484375" style="21" customWidth="1"/>
    <col min="1290" max="1290" width="16.5" style="21" customWidth="1"/>
    <col min="1291" max="1492" width="9.6484375" style="21" customWidth="1"/>
    <col min="1493" max="1516" width="9.1484375" style="21"/>
    <col min="1517" max="1517" width="2.1484375" style="21" customWidth="1"/>
    <col min="1518" max="1518" width="64" style="21" bestFit="1" customWidth="1"/>
    <col min="1519" max="1519" width="1.5" style="21" customWidth="1"/>
    <col min="1520" max="1520" width="5" style="21" customWidth="1"/>
    <col min="1521" max="1521" width="4.6484375" style="21" customWidth="1"/>
    <col min="1522" max="1522" width="15.1484375" style="21" bestFit="1" customWidth="1"/>
    <col min="1523" max="1523" width="1.84765625" style="21" customWidth="1"/>
    <col min="1524" max="1524" width="15.1484375" style="21" customWidth="1"/>
    <col min="1525" max="1526" width="0" style="21" hidden="1" customWidth="1"/>
    <col min="1527" max="1527" width="5.6484375" style="21" customWidth="1"/>
    <col min="1528" max="1528" width="15.1484375" style="21" bestFit="1" customWidth="1"/>
    <col min="1529" max="1529" width="15.5" style="21" customWidth="1"/>
    <col min="1530" max="1539" width="0" style="21" hidden="1" customWidth="1"/>
    <col min="1540" max="1540" width="14.84765625" style="21" bestFit="1" customWidth="1"/>
    <col min="1541" max="1541" width="14.1484375" style="21" customWidth="1"/>
    <col min="1542" max="1542" width="9.6484375" style="21" customWidth="1"/>
    <col min="1543" max="1543" width="14.34765625" style="21" bestFit="1" customWidth="1"/>
    <col min="1544" max="1544" width="12.84765625" style="21" bestFit="1" customWidth="1"/>
    <col min="1545" max="1545" width="21.1484375" style="21" customWidth="1"/>
    <col min="1546" max="1546" width="16.5" style="21" customWidth="1"/>
    <col min="1547" max="1748" width="9.6484375" style="21" customWidth="1"/>
    <col min="1749" max="1772" width="9.1484375" style="21"/>
    <col min="1773" max="1773" width="2.1484375" style="21" customWidth="1"/>
    <col min="1774" max="1774" width="64" style="21" bestFit="1" customWidth="1"/>
    <col min="1775" max="1775" width="1.5" style="21" customWidth="1"/>
    <col min="1776" max="1776" width="5" style="21" customWidth="1"/>
    <col min="1777" max="1777" width="4.6484375" style="21" customWidth="1"/>
    <col min="1778" max="1778" width="15.1484375" style="21" bestFit="1" customWidth="1"/>
    <col min="1779" max="1779" width="1.84765625" style="21" customWidth="1"/>
    <col min="1780" max="1780" width="15.1484375" style="21" customWidth="1"/>
    <col min="1781" max="1782" width="0" style="21" hidden="1" customWidth="1"/>
    <col min="1783" max="1783" width="5.6484375" style="21" customWidth="1"/>
    <col min="1784" max="1784" width="15.1484375" style="21" bestFit="1" customWidth="1"/>
    <col min="1785" max="1785" width="15.5" style="21" customWidth="1"/>
    <col min="1786" max="1795" width="0" style="21" hidden="1" customWidth="1"/>
    <col min="1796" max="1796" width="14.84765625" style="21" bestFit="1" customWidth="1"/>
    <col min="1797" max="1797" width="14.1484375" style="21" customWidth="1"/>
    <col min="1798" max="1798" width="9.6484375" style="21" customWidth="1"/>
    <col min="1799" max="1799" width="14.34765625" style="21" bestFit="1" customWidth="1"/>
    <col min="1800" max="1800" width="12.84765625" style="21" bestFit="1" customWidth="1"/>
    <col min="1801" max="1801" width="21.1484375" style="21" customWidth="1"/>
    <col min="1802" max="1802" width="16.5" style="21" customWidth="1"/>
    <col min="1803" max="2004" width="9.6484375" style="21" customWidth="1"/>
    <col min="2005" max="2028" width="9.1484375" style="21"/>
    <col min="2029" max="2029" width="2.1484375" style="21" customWidth="1"/>
    <col min="2030" max="2030" width="64" style="21" bestFit="1" customWidth="1"/>
    <col min="2031" max="2031" width="1.5" style="21" customWidth="1"/>
    <col min="2032" max="2032" width="5" style="21" customWidth="1"/>
    <col min="2033" max="2033" width="4.6484375" style="21" customWidth="1"/>
    <col min="2034" max="2034" width="15.1484375" style="21" bestFit="1" customWidth="1"/>
    <col min="2035" max="2035" width="1.84765625" style="21" customWidth="1"/>
    <col min="2036" max="2036" width="15.1484375" style="21" customWidth="1"/>
    <col min="2037" max="2038" width="0" style="21" hidden="1" customWidth="1"/>
    <col min="2039" max="2039" width="5.6484375" style="21" customWidth="1"/>
    <col min="2040" max="2040" width="15.1484375" style="21" bestFit="1" customWidth="1"/>
    <col min="2041" max="2041" width="15.5" style="21" customWidth="1"/>
    <col min="2042" max="2051" width="0" style="21" hidden="1" customWidth="1"/>
    <col min="2052" max="2052" width="14.84765625" style="21" bestFit="1" customWidth="1"/>
    <col min="2053" max="2053" width="14.1484375" style="21" customWidth="1"/>
    <col min="2054" max="2054" width="9.6484375" style="21" customWidth="1"/>
    <col min="2055" max="2055" width="14.34765625" style="21" bestFit="1" customWidth="1"/>
    <col min="2056" max="2056" width="12.84765625" style="21" bestFit="1" customWidth="1"/>
    <col min="2057" max="2057" width="21.1484375" style="21" customWidth="1"/>
    <col min="2058" max="2058" width="16.5" style="21" customWidth="1"/>
    <col min="2059" max="2260" width="9.6484375" style="21" customWidth="1"/>
    <col min="2261" max="2284" width="9.1484375" style="21"/>
    <col min="2285" max="2285" width="2.1484375" style="21" customWidth="1"/>
    <col min="2286" max="2286" width="64" style="21" bestFit="1" customWidth="1"/>
    <col min="2287" max="2287" width="1.5" style="21" customWidth="1"/>
    <col min="2288" max="2288" width="5" style="21" customWidth="1"/>
    <col min="2289" max="2289" width="4.6484375" style="21" customWidth="1"/>
    <col min="2290" max="2290" width="15.1484375" style="21" bestFit="1" customWidth="1"/>
    <col min="2291" max="2291" width="1.84765625" style="21" customWidth="1"/>
    <col min="2292" max="2292" width="15.1484375" style="21" customWidth="1"/>
    <col min="2293" max="2294" width="0" style="21" hidden="1" customWidth="1"/>
    <col min="2295" max="2295" width="5.6484375" style="21" customWidth="1"/>
    <col min="2296" max="2296" width="15.1484375" style="21" bestFit="1" customWidth="1"/>
    <col min="2297" max="2297" width="15.5" style="21" customWidth="1"/>
    <col min="2298" max="2307" width="0" style="21" hidden="1" customWidth="1"/>
    <col min="2308" max="2308" width="14.84765625" style="21" bestFit="1" customWidth="1"/>
    <col min="2309" max="2309" width="14.1484375" style="21" customWidth="1"/>
    <col min="2310" max="2310" width="9.6484375" style="21" customWidth="1"/>
    <col min="2311" max="2311" width="14.34765625" style="21" bestFit="1" customWidth="1"/>
    <col min="2312" max="2312" width="12.84765625" style="21" bestFit="1" customWidth="1"/>
    <col min="2313" max="2313" width="21.1484375" style="21" customWidth="1"/>
    <col min="2314" max="2314" width="16.5" style="21" customWidth="1"/>
    <col min="2315" max="2516" width="9.6484375" style="21" customWidth="1"/>
    <col min="2517" max="2540" width="9.1484375" style="21"/>
    <col min="2541" max="2541" width="2.1484375" style="21" customWidth="1"/>
    <col min="2542" max="2542" width="64" style="21" bestFit="1" customWidth="1"/>
    <col min="2543" max="2543" width="1.5" style="21" customWidth="1"/>
    <col min="2544" max="2544" width="5" style="21" customWidth="1"/>
    <col min="2545" max="2545" width="4.6484375" style="21" customWidth="1"/>
    <col min="2546" max="2546" width="15.1484375" style="21" bestFit="1" customWidth="1"/>
    <col min="2547" max="2547" width="1.84765625" style="21" customWidth="1"/>
    <col min="2548" max="2548" width="15.1484375" style="21" customWidth="1"/>
    <col min="2549" max="2550" width="0" style="21" hidden="1" customWidth="1"/>
    <col min="2551" max="2551" width="5.6484375" style="21" customWidth="1"/>
    <col min="2552" max="2552" width="15.1484375" style="21" bestFit="1" customWidth="1"/>
    <col min="2553" max="2553" width="15.5" style="21" customWidth="1"/>
    <col min="2554" max="2563" width="0" style="21" hidden="1" customWidth="1"/>
    <col min="2564" max="2564" width="14.84765625" style="21" bestFit="1" customWidth="1"/>
    <col min="2565" max="2565" width="14.1484375" style="21" customWidth="1"/>
    <col min="2566" max="2566" width="9.6484375" style="21" customWidth="1"/>
    <col min="2567" max="2567" width="14.34765625" style="21" bestFit="1" customWidth="1"/>
    <col min="2568" max="2568" width="12.84765625" style="21" bestFit="1" customWidth="1"/>
    <col min="2569" max="2569" width="21.1484375" style="21" customWidth="1"/>
    <col min="2570" max="2570" width="16.5" style="21" customWidth="1"/>
    <col min="2571" max="2772" width="9.6484375" style="21" customWidth="1"/>
    <col min="2773" max="2796" width="9.1484375" style="21"/>
    <col min="2797" max="2797" width="2.1484375" style="21" customWidth="1"/>
    <col min="2798" max="2798" width="64" style="21" bestFit="1" customWidth="1"/>
    <col min="2799" max="2799" width="1.5" style="21" customWidth="1"/>
    <col min="2800" max="2800" width="5" style="21" customWidth="1"/>
    <col min="2801" max="2801" width="4.6484375" style="21" customWidth="1"/>
    <col min="2802" max="2802" width="15.1484375" style="21" bestFit="1" customWidth="1"/>
    <col min="2803" max="2803" width="1.84765625" style="21" customWidth="1"/>
    <col min="2804" max="2804" width="15.1484375" style="21" customWidth="1"/>
    <col min="2805" max="2806" width="0" style="21" hidden="1" customWidth="1"/>
    <col min="2807" max="2807" width="5.6484375" style="21" customWidth="1"/>
    <col min="2808" max="2808" width="15.1484375" style="21" bestFit="1" customWidth="1"/>
    <col min="2809" max="2809" width="15.5" style="21" customWidth="1"/>
    <col min="2810" max="2819" width="0" style="21" hidden="1" customWidth="1"/>
    <col min="2820" max="2820" width="14.84765625" style="21" bestFit="1" customWidth="1"/>
    <col min="2821" max="2821" width="14.1484375" style="21" customWidth="1"/>
    <col min="2822" max="2822" width="9.6484375" style="21" customWidth="1"/>
    <col min="2823" max="2823" width="14.34765625" style="21" bestFit="1" customWidth="1"/>
    <col min="2824" max="2824" width="12.84765625" style="21" bestFit="1" customWidth="1"/>
    <col min="2825" max="2825" width="21.1484375" style="21" customWidth="1"/>
    <col min="2826" max="2826" width="16.5" style="21" customWidth="1"/>
    <col min="2827" max="3028" width="9.6484375" style="21" customWidth="1"/>
    <col min="3029" max="3052" width="9.1484375" style="21"/>
    <col min="3053" max="3053" width="2.1484375" style="21" customWidth="1"/>
    <col min="3054" max="3054" width="64" style="21" bestFit="1" customWidth="1"/>
    <col min="3055" max="3055" width="1.5" style="21" customWidth="1"/>
    <col min="3056" max="3056" width="5" style="21" customWidth="1"/>
    <col min="3057" max="3057" width="4.6484375" style="21" customWidth="1"/>
    <col min="3058" max="3058" width="15.1484375" style="21" bestFit="1" customWidth="1"/>
    <col min="3059" max="3059" width="1.84765625" style="21" customWidth="1"/>
    <col min="3060" max="3060" width="15.1484375" style="21" customWidth="1"/>
    <col min="3061" max="3062" width="0" style="21" hidden="1" customWidth="1"/>
    <col min="3063" max="3063" width="5.6484375" style="21" customWidth="1"/>
    <col min="3064" max="3064" width="15.1484375" style="21" bestFit="1" customWidth="1"/>
    <col min="3065" max="3065" width="15.5" style="21" customWidth="1"/>
    <col min="3066" max="3075" width="0" style="21" hidden="1" customWidth="1"/>
    <col min="3076" max="3076" width="14.84765625" style="21" bestFit="1" customWidth="1"/>
    <col min="3077" max="3077" width="14.1484375" style="21" customWidth="1"/>
    <col min="3078" max="3078" width="9.6484375" style="21" customWidth="1"/>
    <col min="3079" max="3079" width="14.34765625" style="21" bestFit="1" customWidth="1"/>
    <col min="3080" max="3080" width="12.84765625" style="21" bestFit="1" customWidth="1"/>
    <col min="3081" max="3081" width="21.1484375" style="21" customWidth="1"/>
    <col min="3082" max="3082" width="16.5" style="21" customWidth="1"/>
    <col min="3083" max="3284" width="9.6484375" style="21" customWidth="1"/>
    <col min="3285" max="3308" width="9.1484375" style="21"/>
    <col min="3309" max="3309" width="2.1484375" style="21" customWidth="1"/>
    <col min="3310" max="3310" width="64" style="21" bestFit="1" customWidth="1"/>
    <col min="3311" max="3311" width="1.5" style="21" customWidth="1"/>
    <col min="3312" max="3312" width="5" style="21" customWidth="1"/>
    <col min="3313" max="3313" width="4.6484375" style="21" customWidth="1"/>
    <col min="3314" max="3314" width="15.1484375" style="21" bestFit="1" customWidth="1"/>
    <col min="3315" max="3315" width="1.84765625" style="21" customWidth="1"/>
    <col min="3316" max="3316" width="15.1484375" style="21" customWidth="1"/>
    <col min="3317" max="3318" width="0" style="21" hidden="1" customWidth="1"/>
    <col min="3319" max="3319" width="5.6484375" style="21" customWidth="1"/>
    <col min="3320" max="3320" width="15.1484375" style="21" bestFit="1" customWidth="1"/>
    <col min="3321" max="3321" width="15.5" style="21" customWidth="1"/>
    <col min="3322" max="3331" width="0" style="21" hidden="1" customWidth="1"/>
    <col min="3332" max="3332" width="14.84765625" style="21" bestFit="1" customWidth="1"/>
    <col min="3333" max="3333" width="14.1484375" style="21" customWidth="1"/>
    <col min="3334" max="3334" width="9.6484375" style="21" customWidth="1"/>
    <col min="3335" max="3335" width="14.34765625" style="21" bestFit="1" customWidth="1"/>
    <col min="3336" max="3336" width="12.84765625" style="21" bestFit="1" customWidth="1"/>
    <col min="3337" max="3337" width="21.1484375" style="21" customWidth="1"/>
    <col min="3338" max="3338" width="16.5" style="21" customWidth="1"/>
    <col min="3339" max="3540" width="9.6484375" style="21" customWidth="1"/>
    <col min="3541" max="3564" width="9.1484375" style="21"/>
    <col min="3565" max="3565" width="2.1484375" style="21" customWidth="1"/>
    <col min="3566" max="3566" width="64" style="21" bestFit="1" customWidth="1"/>
    <col min="3567" max="3567" width="1.5" style="21" customWidth="1"/>
    <col min="3568" max="3568" width="5" style="21" customWidth="1"/>
    <col min="3569" max="3569" width="4.6484375" style="21" customWidth="1"/>
    <col min="3570" max="3570" width="15.1484375" style="21" bestFit="1" customWidth="1"/>
    <col min="3571" max="3571" width="1.84765625" style="21" customWidth="1"/>
    <col min="3572" max="3572" width="15.1484375" style="21" customWidth="1"/>
    <col min="3573" max="3574" width="0" style="21" hidden="1" customWidth="1"/>
    <col min="3575" max="3575" width="5.6484375" style="21" customWidth="1"/>
    <col min="3576" max="3576" width="15.1484375" style="21" bestFit="1" customWidth="1"/>
    <col min="3577" max="3577" width="15.5" style="21" customWidth="1"/>
    <col min="3578" max="3587" width="0" style="21" hidden="1" customWidth="1"/>
    <col min="3588" max="3588" width="14.84765625" style="21" bestFit="1" customWidth="1"/>
    <col min="3589" max="3589" width="14.1484375" style="21" customWidth="1"/>
    <col min="3590" max="3590" width="9.6484375" style="21" customWidth="1"/>
    <col min="3591" max="3591" width="14.34765625" style="21" bestFit="1" customWidth="1"/>
    <col min="3592" max="3592" width="12.84765625" style="21" bestFit="1" customWidth="1"/>
    <col min="3593" max="3593" width="21.1484375" style="21" customWidth="1"/>
    <col min="3594" max="3594" width="16.5" style="21" customWidth="1"/>
    <col min="3595" max="3796" width="9.6484375" style="21" customWidth="1"/>
    <col min="3797" max="3820" width="9.1484375" style="21"/>
    <col min="3821" max="3821" width="2.1484375" style="21" customWidth="1"/>
    <col min="3822" max="3822" width="64" style="21" bestFit="1" customWidth="1"/>
    <col min="3823" max="3823" width="1.5" style="21" customWidth="1"/>
    <col min="3824" max="3824" width="5" style="21" customWidth="1"/>
    <col min="3825" max="3825" width="4.6484375" style="21" customWidth="1"/>
    <col min="3826" max="3826" width="15.1484375" style="21" bestFit="1" customWidth="1"/>
    <col min="3827" max="3827" width="1.84765625" style="21" customWidth="1"/>
    <col min="3828" max="3828" width="15.1484375" style="21" customWidth="1"/>
    <col min="3829" max="3830" width="0" style="21" hidden="1" customWidth="1"/>
    <col min="3831" max="3831" width="5.6484375" style="21" customWidth="1"/>
    <col min="3832" max="3832" width="15.1484375" style="21" bestFit="1" customWidth="1"/>
    <col min="3833" max="3833" width="15.5" style="21" customWidth="1"/>
    <col min="3834" max="3843" width="0" style="21" hidden="1" customWidth="1"/>
    <col min="3844" max="3844" width="14.84765625" style="21" bestFit="1" customWidth="1"/>
    <col min="3845" max="3845" width="14.1484375" style="21" customWidth="1"/>
    <col min="3846" max="3846" width="9.6484375" style="21" customWidth="1"/>
    <col min="3847" max="3847" width="14.34765625" style="21" bestFit="1" customWidth="1"/>
    <col min="3848" max="3848" width="12.84765625" style="21" bestFit="1" customWidth="1"/>
    <col min="3849" max="3849" width="21.1484375" style="21" customWidth="1"/>
    <col min="3850" max="3850" width="16.5" style="21" customWidth="1"/>
    <col min="3851" max="4052" width="9.6484375" style="21" customWidth="1"/>
    <col min="4053" max="4076" width="9.1484375" style="21"/>
    <col min="4077" max="4077" width="2.1484375" style="21" customWidth="1"/>
    <col min="4078" max="4078" width="64" style="21" bestFit="1" customWidth="1"/>
    <col min="4079" max="4079" width="1.5" style="21" customWidth="1"/>
    <col min="4080" max="4080" width="5" style="21" customWidth="1"/>
    <col min="4081" max="4081" width="4.6484375" style="21" customWidth="1"/>
    <col min="4082" max="4082" width="15.1484375" style="21" bestFit="1" customWidth="1"/>
    <col min="4083" max="4083" width="1.84765625" style="21" customWidth="1"/>
    <col min="4084" max="4084" width="15.1484375" style="21" customWidth="1"/>
    <col min="4085" max="4086" width="0" style="21" hidden="1" customWidth="1"/>
    <col min="4087" max="4087" width="5.6484375" style="21" customWidth="1"/>
    <col min="4088" max="4088" width="15.1484375" style="21" bestFit="1" customWidth="1"/>
    <col min="4089" max="4089" width="15.5" style="21" customWidth="1"/>
    <col min="4090" max="4099" width="0" style="21" hidden="1" customWidth="1"/>
    <col min="4100" max="4100" width="14.84765625" style="21" bestFit="1" customWidth="1"/>
    <col min="4101" max="4101" width="14.1484375" style="21" customWidth="1"/>
    <col min="4102" max="4102" width="9.6484375" style="21" customWidth="1"/>
    <col min="4103" max="4103" width="14.34765625" style="21" bestFit="1" customWidth="1"/>
    <col min="4104" max="4104" width="12.84765625" style="21" bestFit="1" customWidth="1"/>
    <col min="4105" max="4105" width="21.1484375" style="21" customWidth="1"/>
    <col min="4106" max="4106" width="16.5" style="21" customWidth="1"/>
    <col min="4107" max="4308" width="9.6484375" style="21" customWidth="1"/>
    <col min="4309" max="4332" width="9.1484375" style="21"/>
    <col min="4333" max="4333" width="2.1484375" style="21" customWidth="1"/>
    <col min="4334" max="4334" width="64" style="21" bestFit="1" customWidth="1"/>
    <col min="4335" max="4335" width="1.5" style="21" customWidth="1"/>
    <col min="4336" max="4336" width="5" style="21" customWidth="1"/>
    <col min="4337" max="4337" width="4.6484375" style="21" customWidth="1"/>
    <col min="4338" max="4338" width="15.1484375" style="21" bestFit="1" customWidth="1"/>
    <col min="4339" max="4339" width="1.84765625" style="21" customWidth="1"/>
    <col min="4340" max="4340" width="15.1484375" style="21" customWidth="1"/>
    <col min="4341" max="4342" width="0" style="21" hidden="1" customWidth="1"/>
    <col min="4343" max="4343" width="5.6484375" style="21" customWidth="1"/>
    <col min="4344" max="4344" width="15.1484375" style="21" bestFit="1" customWidth="1"/>
    <col min="4345" max="4345" width="15.5" style="21" customWidth="1"/>
    <col min="4346" max="4355" width="0" style="21" hidden="1" customWidth="1"/>
    <col min="4356" max="4356" width="14.84765625" style="21" bestFit="1" customWidth="1"/>
    <col min="4357" max="4357" width="14.1484375" style="21" customWidth="1"/>
    <col min="4358" max="4358" width="9.6484375" style="21" customWidth="1"/>
    <col min="4359" max="4359" width="14.34765625" style="21" bestFit="1" customWidth="1"/>
    <col min="4360" max="4360" width="12.84765625" style="21" bestFit="1" customWidth="1"/>
    <col min="4361" max="4361" width="21.1484375" style="21" customWidth="1"/>
    <col min="4362" max="4362" width="16.5" style="21" customWidth="1"/>
    <col min="4363" max="4564" width="9.6484375" style="21" customWidth="1"/>
    <col min="4565" max="4588" width="9.1484375" style="21"/>
    <col min="4589" max="4589" width="2.1484375" style="21" customWidth="1"/>
    <col min="4590" max="4590" width="64" style="21" bestFit="1" customWidth="1"/>
    <col min="4591" max="4591" width="1.5" style="21" customWidth="1"/>
    <col min="4592" max="4592" width="5" style="21" customWidth="1"/>
    <col min="4593" max="4593" width="4.6484375" style="21" customWidth="1"/>
    <col min="4594" max="4594" width="15.1484375" style="21" bestFit="1" customWidth="1"/>
    <col min="4595" max="4595" width="1.84765625" style="21" customWidth="1"/>
    <col min="4596" max="4596" width="15.1484375" style="21" customWidth="1"/>
    <col min="4597" max="4598" width="0" style="21" hidden="1" customWidth="1"/>
    <col min="4599" max="4599" width="5.6484375" style="21" customWidth="1"/>
    <col min="4600" max="4600" width="15.1484375" style="21" bestFit="1" customWidth="1"/>
    <col min="4601" max="4601" width="15.5" style="21" customWidth="1"/>
    <col min="4602" max="4611" width="0" style="21" hidden="1" customWidth="1"/>
    <col min="4612" max="4612" width="14.84765625" style="21" bestFit="1" customWidth="1"/>
    <col min="4613" max="4613" width="14.1484375" style="21" customWidth="1"/>
    <col min="4614" max="4614" width="9.6484375" style="21" customWidth="1"/>
    <col min="4615" max="4615" width="14.34765625" style="21" bestFit="1" customWidth="1"/>
    <col min="4616" max="4616" width="12.84765625" style="21" bestFit="1" customWidth="1"/>
    <col min="4617" max="4617" width="21.1484375" style="21" customWidth="1"/>
    <col min="4618" max="4618" width="16.5" style="21" customWidth="1"/>
    <col min="4619" max="4820" width="9.6484375" style="21" customWidth="1"/>
    <col min="4821" max="4844" width="9.1484375" style="21"/>
    <col min="4845" max="4845" width="2.1484375" style="21" customWidth="1"/>
    <col min="4846" max="4846" width="64" style="21" bestFit="1" customWidth="1"/>
    <col min="4847" max="4847" width="1.5" style="21" customWidth="1"/>
    <col min="4848" max="4848" width="5" style="21" customWidth="1"/>
    <col min="4849" max="4849" width="4.6484375" style="21" customWidth="1"/>
    <col min="4850" max="4850" width="15.1484375" style="21" bestFit="1" customWidth="1"/>
    <col min="4851" max="4851" width="1.84765625" style="21" customWidth="1"/>
    <col min="4852" max="4852" width="15.1484375" style="21" customWidth="1"/>
    <col min="4853" max="4854" width="0" style="21" hidden="1" customWidth="1"/>
    <col min="4855" max="4855" width="5.6484375" style="21" customWidth="1"/>
    <col min="4856" max="4856" width="15.1484375" style="21" bestFit="1" customWidth="1"/>
    <col min="4857" max="4857" width="15.5" style="21" customWidth="1"/>
    <col min="4858" max="4867" width="0" style="21" hidden="1" customWidth="1"/>
    <col min="4868" max="4868" width="14.84765625" style="21" bestFit="1" customWidth="1"/>
    <col min="4869" max="4869" width="14.1484375" style="21" customWidth="1"/>
    <col min="4870" max="4870" width="9.6484375" style="21" customWidth="1"/>
    <col min="4871" max="4871" width="14.34765625" style="21" bestFit="1" customWidth="1"/>
    <col min="4872" max="4872" width="12.84765625" style="21" bestFit="1" customWidth="1"/>
    <col min="4873" max="4873" width="21.1484375" style="21" customWidth="1"/>
    <col min="4874" max="4874" width="16.5" style="21" customWidth="1"/>
    <col min="4875" max="5076" width="9.6484375" style="21" customWidth="1"/>
    <col min="5077" max="5100" width="9.1484375" style="21"/>
    <col min="5101" max="5101" width="2.1484375" style="21" customWidth="1"/>
    <col min="5102" max="5102" width="64" style="21" bestFit="1" customWidth="1"/>
    <col min="5103" max="5103" width="1.5" style="21" customWidth="1"/>
    <col min="5104" max="5104" width="5" style="21" customWidth="1"/>
    <col min="5105" max="5105" width="4.6484375" style="21" customWidth="1"/>
    <col min="5106" max="5106" width="15.1484375" style="21" bestFit="1" customWidth="1"/>
    <col min="5107" max="5107" width="1.84765625" style="21" customWidth="1"/>
    <col min="5108" max="5108" width="15.1484375" style="21" customWidth="1"/>
    <col min="5109" max="5110" width="0" style="21" hidden="1" customWidth="1"/>
    <col min="5111" max="5111" width="5.6484375" style="21" customWidth="1"/>
    <col min="5112" max="5112" width="15.1484375" style="21" bestFit="1" customWidth="1"/>
    <col min="5113" max="5113" width="15.5" style="21" customWidth="1"/>
    <col min="5114" max="5123" width="0" style="21" hidden="1" customWidth="1"/>
    <col min="5124" max="5124" width="14.84765625" style="21" bestFit="1" customWidth="1"/>
    <col min="5125" max="5125" width="14.1484375" style="21" customWidth="1"/>
    <col min="5126" max="5126" width="9.6484375" style="21" customWidth="1"/>
    <col min="5127" max="5127" width="14.34765625" style="21" bestFit="1" customWidth="1"/>
    <col min="5128" max="5128" width="12.84765625" style="21" bestFit="1" customWidth="1"/>
    <col min="5129" max="5129" width="21.1484375" style="21" customWidth="1"/>
    <col min="5130" max="5130" width="16.5" style="21" customWidth="1"/>
    <col min="5131" max="5332" width="9.6484375" style="21" customWidth="1"/>
    <col min="5333" max="5356" width="9.1484375" style="21"/>
    <col min="5357" max="5357" width="2.1484375" style="21" customWidth="1"/>
    <col min="5358" max="5358" width="64" style="21" bestFit="1" customWidth="1"/>
    <col min="5359" max="5359" width="1.5" style="21" customWidth="1"/>
    <col min="5360" max="5360" width="5" style="21" customWidth="1"/>
    <col min="5361" max="5361" width="4.6484375" style="21" customWidth="1"/>
    <col min="5362" max="5362" width="15.1484375" style="21" bestFit="1" customWidth="1"/>
    <col min="5363" max="5363" width="1.84765625" style="21" customWidth="1"/>
    <col min="5364" max="5364" width="15.1484375" style="21" customWidth="1"/>
    <col min="5365" max="5366" width="0" style="21" hidden="1" customWidth="1"/>
    <col min="5367" max="5367" width="5.6484375" style="21" customWidth="1"/>
    <col min="5368" max="5368" width="15.1484375" style="21" bestFit="1" customWidth="1"/>
    <col min="5369" max="5369" width="15.5" style="21" customWidth="1"/>
    <col min="5370" max="5379" width="0" style="21" hidden="1" customWidth="1"/>
    <col min="5380" max="5380" width="14.84765625" style="21" bestFit="1" customWidth="1"/>
    <col min="5381" max="5381" width="14.1484375" style="21" customWidth="1"/>
    <col min="5382" max="5382" width="9.6484375" style="21" customWidth="1"/>
    <col min="5383" max="5383" width="14.34765625" style="21" bestFit="1" customWidth="1"/>
    <col min="5384" max="5384" width="12.84765625" style="21" bestFit="1" customWidth="1"/>
    <col min="5385" max="5385" width="21.1484375" style="21" customWidth="1"/>
    <col min="5386" max="5386" width="16.5" style="21" customWidth="1"/>
    <col min="5387" max="5588" width="9.6484375" style="21" customWidth="1"/>
    <col min="5589" max="5612" width="9.1484375" style="21"/>
    <col min="5613" max="5613" width="2.1484375" style="21" customWidth="1"/>
    <col min="5614" max="5614" width="64" style="21" bestFit="1" customWidth="1"/>
    <col min="5615" max="5615" width="1.5" style="21" customWidth="1"/>
    <col min="5616" max="5616" width="5" style="21" customWidth="1"/>
    <col min="5617" max="5617" width="4.6484375" style="21" customWidth="1"/>
    <col min="5618" max="5618" width="15.1484375" style="21" bestFit="1" customWidth="1"/>
    <col min="5619" max="5619" width="1.84765625" style="21" customWidth="1"/>
    <col min="5620" max="5620" width="15.1484375" style="21" customWidth="1"/>
    <col min="5621" max="5622" width="0" style="21" hidden="1" customWidth="1"/>
    <col min="5623" max="5623" width="5.6484375" style="21" customWidth="1"/>
    <col min="5624" max="5624" width="15.1484375" style="21" bestFit="1" customWidth="1"/>
    <col min="5625" max="5625" width="15.5" style="21" customWidth="1"/>
    <col min="5626" max="5635" width="0" style="21" hidden="1" customWidth="1"/>
    <col min="5636" max="5636" width="14.84765625" style="21" bestFit="1" customWidth="1"/>
    <col min="5637" max="5637" width="14.1484375" style="21" customWidth="1"/>
    <col min="5638" max="5638" width="9.6484375" style="21" customWidth="1"/>
    <col min="5639" max="5639" width="14.34765625" style="21" bestFit="1" customWidth="1"/>
    <col min="5640" max="5640" width="12.84765625" style="21" bestFit="1" customWidth="1"/>
    <col min="5641" max="5641" width="21.1484375" style="21" customWidth="1"/>
    <col min="5642" max="5642" width="16.5" style="21" customWidth="1"/>
    <col min="5643" max="5844" width="9.6484375" style="21" customWidth="1"/>
    <col min="5845" max="5868" width="9.1484375" style="21"/>
    <col min="5869" max="5869" width="2.1484375" style="21" customWidth="1"/>
    <col min="5870" max="5870" width="64" style="21" bestFit="1" customWidth="1"/>
    <col min="5871" max="5871" width="1.5" style="21" customWidth="1"/>
    <col min="5872" max="5872" width="5" style="21" customWidth="1"/>
    <col min="5873" max="5873" width="4.6484375" style="21" customWidth="1"/>
    <col min="5874" max="5874" width="15.1484375" style="21" bestFit="1" customWidth="1"/>
    <col min="5875" max="5875" width="1.84765625" style="21" customWidth="1"/>
    <col min="5876" max="5876" width="15.1484375" style="21" customWidth="1"/>
    <col min="5877" max="5878" width="0" style="21" hidden="1" customWidth="1"/>
    <col min="5879" max="5879" width="5.6484375" style="21" customWidth="1"/>
    <col min="5880" max="5880" width="15.1484375" style="21" bestFit="1" customWidth="1"/>
    <col min="5881" max="5881" width="15.5" style="21" customWidth="1"/>
    <col min="5882" max="5891" width="0" style="21" hidden="1" customWidth="1"/>
    <col min="5892" max="5892" width="14.84765625" style="21" bestFit="1" customWidth="1"/>
    <col min="5893" max="5893" width="14.1484375" style="21" customWidth="1"/>
    <col min="5894" max="5894" width="9.6484375" style="21" customWidth="1"/>
    <col min="5895" max="5895" width="14.34765625" style="21" bestFit="1" customWidth="1"/>
    <col min="5896" max="5896" width="12.84765625" style="21" bestFit="1" customWidth="1"/>
    <col min="5897" max="5897" width="21.1484375" style="21" customWidth="1"/>
    <col min="5898" max="5898" width="16.5" style="21" customWidth="1"/>
    <col min="5899" max="6100" width="9.6484375" style="21" customWidth="1"/>
    <col min="6101" max="6124" width="9.1484375" style="21"/>
    <col min="6125" max="6125" width="2.1484375" style="21" customWidth="1"/>
    <col min="6126" max="6126" width="64" style="21" bestFit="1" customWidth="1"/>
    <col min="6127" max="6127" width="1.5" style="21" customWidth="1"/>
    <col min="6128" max="6128" width="5" style="21" customWidth="1"/>
    <col min="6129" max="6129" width="4.6484375" style="21" customWidth="1"/>
    <col min="6130" max="6130" width="15.1484375" style="21" bestFit="1" customWidth="1"/>
    <col min="6131" max="6131" width="1.84765625" style="21" customWidth="1"/>
    <col min="6132" max="6132" width="15.1484375" style="21" customWidth="1"/>
    <col min="6133" max="6134" width="0" style="21" hidden="1" customWidth="1"/>
    <col min="6135" max="6135" width="5.6484375" style="21" customWidth="1"/>
    <col min="6136" max="6136" width="15.1484375" style="21" bestFit="1" customWidth="1"/>
    <col min="6137" max="6137" width="15.5" style="21" customWidth="1"/>
    <col min="6138" max="6147" width="0" style="21" hidden="1" customWidth="1"/>
    <col min="6148" max="6148" width="14.84765625" style="21" bestFit="1" customWidth="1"/>
    <col min="6149" max="6149" width="14.1484375" style="21" customWidth="1"/>
    <col min="6150" max="6150" width="9.6484375" style="21" customWidth="1"/>
    <col min="6151" max="6151" width="14.34765625" style="21" bestFit="1" customWidth="1"/>
    <col min="6152" max="6152" width="12.84765625" style="21" bestFit="1" customWidth="1"/>
    <col min="6153" max="6153" width="21.1484375" style="21" customWidth="1"/>
    <col min="6154" max="6154" width="16.5" style="21" customWidth="1"/>
    <col min="6155" max="6356" width="9.6484375" style="21" customWidth="1"/>
    <col min="6357" max="6380" width="9.1484375" style="21"/>
    <col min="6381" max="6381" width="2.1484375" style="21" customWidth="1"/>
    <col min="6382" max="6382" width="64" style="21" bestFit="1" customWidth="1"/>
    <col min="6383" max="6383" width="1.5" style="21" customWidth="1"/>
    <col min="6384" max="6384" width="5" style="21" customWidth="1"/>
    <col min="6385" max="6385" width="4.6484375" style="21" customWidth="1"/>
    <col min="6386" max="6386" width="15.1484375" style="21" bestFit="1" customWidth="1"/>
    <col min="6387" max="6387" width="1.84765625" style="21" customWidth="1"/>
    <col min="6388" max="6388" width="15.1484375" style="21" customWidth="1"/>
    <col min="6389" max="6390" width="0" style="21" hidden="1" customWidth="1"/>
    <col min="6391" max="6391" width="5.6484375" style="21" customWidth="1"/>
    <col min="6392" max="6392" width="15.1484375" style="21" bestFit="1" customWidth="1"/>
    <col min="6393" max="6393" width="15.5" style="21" customWidth="1"/>
    <col min="6394" max="6403" width="0" style="21" hidden="1" customWidth="1"/>
    <col min="6404" max="6404" width="14.84765625" style="21" bestFit="1" customWidth="1"/>
    <col min="6405" max="6405" width="14.1484375" style="21" customWidth="1"/>
    <col min="6406" max="6406" width="9.6484375" style="21" customWidth="1"/>
    <col min="6407" max="6407" width="14.34765625" style="21" bestFit="1" customWidth="1"/>
    <col min="6408" max="6408" width="12.84765625" style="21" bestFit="1" customWidth="1"/>
    <col min="6409" max="6409" width="21.1484375" style="21" customWidth="1"/>
    <col min="6410" max="6410" width="16.5" style="21" customWidth="1"/>
    <col min="6411" max="6612" width="9.6484375" style="21" customWidth="1"/>
    <col min="6613" max="6636" width="9.1484375" style="21"/>
    <col min="6637" max="6637" width="2.1484375" style="21" customWidth="1"/>
    <col min="6638" max="6638" width="64" style="21" bestFit="1" customWidth="1"/>
    <col min="6639" max="6639" width="1.5" style="21" customWidth="1"/>
    <col min="6640" max="6640" width="5" style="21" customWidth="1"/>
    <col min="6641" max="6641" width="4.6484375" style="21" customWidth="1"/>
    <col min="6642" max="6642" width="15.1484375" style="21" bestFit="1" customWidth="1"/>
    <col min="6643" max="6643" width="1.84765625" style="21" customWidth="1"/>
    <col min="6644" max="6644" width="15.1484375" style="21" customWidth="1"/>
    <col min="6645" max="6646" width="0" style="21" hidden="1" customWidth="1"/>
    <col min="6647" max="6647" width="5.6484375" style="21" customWidth="1"/>
    <col min="6648" max="6648" width="15.1484375" style="21" bestFit="1" customWidth="1"/>
    <col min="6649" max="6649" width="15.5" style="21" customWidth="1"/>
    <col min="6650" max="6659" width="0" style="21" hidden="1" customWidth="1"/>
    <col min="6660" max="6660" width="14.84765625" style="21" bestFit="1" customWidth="1"/>
    <col min="6661" max="6661" width="14.1484375" style="21" customWidth="1"/>
    <col min="6662" max="6662" width="9.6484375" style="21" customWidth="1"/>
    <col min="6663" max="6663" width="14.34765625" style="21" bestFit="1" customWidth="1"/>
    <col min="6664" max="6664" width="12.84765625" style="21" bestFit="1" customWidth="1"/>
    <col min="6665" max="6665" width="21.1484375" style="21" customWidth="1"/>
    <col min="6666" max="6666" width="16.5" style="21" customWidth="1"/>
    <col min="6667" max="6868" width="9.6484375" style="21" customWidth="1"/>
    <col min="6869" max="6892" width="9.1484375" style="21"/>
    <col min="6893" max="6893" width="2.1484375" style="21" customWidth="1"/>
    <col min="6894" max="6894" width="64" style="21" bestFit="1" customWidth="1"/>
    <col min="6895" max="6895" width="1.5" style="21" customWidth="1"/>
    <col min="6896" max="6896" width="5" style="21" customWidth="1"/>
    <col min="6897" max="6897" width="4.6484375" style="21" customWidth="1"/>
    <col min="6898" max="6898" width="15.1484375" style="21" bestFit="1" customWidth="1"/>
    <col min="6899" max="6899" width="1.84765625" style="21" customWidth="1"/>
    <col min="6900" max="6900" width="15.1484375" style="21" customWidth="1"/>
    <col min="6901" max="6902" width="0" style="21" hidden="1" customWidth="1"/>
    <col min="6903" max="6903" width="5.6484375" style="21" customWidth="1"/>
    <col min="6904" max="6904" width="15.1484375" style="21" bestFit="1" customWidth="1"/>
    <col min="6905" max="6905" width="15.5" style="21" customWidth="1"/>
    <col min="6906" max="6915" width="0" style="21" hidden="1" customWidth="1"/>
    <col min="6916" max="6916" width="14.84765625" style="21" bestFit="1" customWidth="1"/>
    <col min="6917" max="6917" width="14.1484375" style="21" customWidth="1"/>
    <col min="6918" max="6918" width="9.6484375" style="21" customWidth="1"/>
    <col min="6919" max="6919" width="14.34765625" style="21" bestFit="1" customWidth="1"/>
    <col min="6920" max="6920" width="12.84765625" style="21" bestFit="1" customWidth="1"/>
    <col min="6921" max="6921" width="21.1484375" style="21" customWidth="1"/>
    <col min="6922" max="6922" width="16.5" style="21" customWidth="1"/>
    <col min="6923" max="7124" width="9.6484375" style="21" customWidth="1"/>
    <col min="7125" max="7148" width="9.1484375" style="21"/>
    <col min="7149" max="7149" width="2.1484375" style="21" customWidth="1"/>
    <col min="7150" max="7150" width="64" style="21" bestFit="1" customWidth="1"/>
    <col min="7151" max="7151" width="1.5" style="21" customWidth="1"/>
    <col min="7152" max="7152" width="5" style="21" customWidth="1"/>
    <col min="7153" max="7153" width="4.6484375" style="21" customWidth="1"/>
    <col min="7154" max="7154" width="15.1484375" style="21" bestFit="1" customWidth="1"/>
    <col min="7155" max="7155" width="1.84765625" style="21" customWidth="1"/>
    <col min="7156" max="7156" width="15.1484375" style="21" customWidth="1"/>
    <col min="7157" max="7158" width="0" style="21" hidden="1" customWidth="1"/>
    <col min="7159" max="7159" width="5.6484375" style="21" customWidth="1"/>
    <col min="7160" max="7160" width="15.1484375" style="21" bestFit="1" customWidth="1"/>
    <col min="7161" max="7161" width="15.5" style="21" customWidth="1"/>
    <col min="7162" max="7171" width="0" style="21" hidden="1" customWidth="1"/>
    <col min="7172" max="7172" width="14.84765625" style="21" bestFit="1" customWidth="1"/>
    <col min="7173" max="7173" width="14.1484375" style="21" customWidth="1"/>
    <col min="7174" max="7174" width="9.6484375" style="21" customWidth="1"/>
    <col min="7175" max="7175" width="14.34765625" style="21" bestFit="1" customWidth="1"/>
    <col min="7176" max="7176" width="12.84765625" style="21" bestFit="1" customWidth="1"/>
    <col min="7177" max="7177" width="21.1484375" style="21" customWidth="1"/>
    <col min="7178" max="7178" width="16.5" style="21" customWidth="1"/>
    <col min="7179" max="7380" width="9.6484375" style="21" customWidth="1"/>
    <col min="7381" max="7404" width="9.1484375" style="21"/>
    <col min="7405" max="7405" width="2.1484375" style="21" customWidth="1"/>
    <col min="7406" max="7406" width="64" style="21" bestFit="1" customWidth="1"/>
    <col min="7407" max="7407" width="1.5" style="21" customWidth="1"/>
    <col min="7408" max="7408" width="5" style="21" customWidth="1"/>
    <col min="7409" max="7409" width="4.6484375" style="21" customWidth="1"/>
    <col min="7410" max="7410" width="15.1484375" style="21" bestFit="1" customWidth="1"/>
    <col min="7411" max="7411" width="1.84765625" style="21" customWidth="1"/>
    <col min="7412" max="7412" width="15.1484375" style="21" customWidth="1"/>
    <col min="7413" max="7414" width="0" style="21" hidden="1" customWidth="1"/>
    <col min="7415" max="7415" width="5.6484375" style="21" customWidth="1"/>
    <col min="7416" max="7416" width="15.1484375" style="21" bestFit="1" customWidth="1"/>
    <col min="7417" max="7417" width="15.5" style="21" customWidth="1"/>
    <col min="7418" max="7427" width="0" style="21" hidden="1" customWidth="1"/>
    <col min="7428" max="7428" width="14.84765625" style="21" bestFit="1" customWidth="1"/>
    <col min="7429" max="7429" width="14.1484375" style="21" customWidth="1"/>
    <col min="7430" max="7430" width="9.6484375" style="21" customWidth="1"/>
    <col min="7431" max="7431" width="14.34765625" style="21" bestFit="1" customWidth="1"/>
    <col min="7432" max="7432" width="12.84765625" style="21" bestFit="1" customWidth="1"/>
    <col min="7433" max="7433" width="21.1484375" style="21" customWidth="1"/>
    <col min="7434" max="7434" width="16.5" style="21" customWidth="1"/>
    <col min="7435" max="7636" width="9.6484375" style="21" customWidth="1"/>
    <col min="7637" max="7660" width="9.1484375" style="21"/>
    <col min="7661" max="7661" width="2.1484375" style="21" customWidth="1"/>
    <col min="7662" max="7662" width="64" style="21" bestFit="1" customWidth="1"/>
    <col min="7663" max="7663" width="1.5" style="21" customWidth="1"/>
    <col min="7664" max="7664" width="5" style="21" customWidth="1"/>
    <col min="7665" max="7665" width="4.6484375" style="21" customWidth="1"/>
    <col min="7666" max="7666" width="15.1484375" style="21" bestFit="1" customWidth="1"/>
    <col min="7667" max="7667" width="1.84765625" style="21" customWidth="1"/>
    <col min="7668" max="7668" width="15.1484375" style="21" customWidth="1"/>
    <col min="7669" max="7670" width="0" style="21" hidden="1" customWidth="1"/>
    <col min="7671" max="7671" width="5.6484375" style="21" customWidth="1"/>
    <col min="7672" max="7672" width="15.1484375" style="21" bestFit="1" customWidth="1"/>
    <col min="7673" max="7673" width="15.5" style="21" customWidth="1"/>
    <col min="7674" max="7683" width="0" style="21" hidden="1" customWidth="1"/>
    <col min="7684" max="7684" width="14.84765625" style="21" bestFit="1" customWidth="1"/>
    <col min="7685" max="7685" width="14.1484375" style="21" customWidth="1"/>
    <col min="7686" max="7686" width="9.6484375" style="21" customWidth="1"/>
    <col min="7687" max="7687" width="14.34765625" style="21" bestFit="1" customWidth="1"/>
    <col min="7688" max="7688" width="12.84765625" style="21" bestFit="1" customWidth="1"/>
    <col min="7689" max="7689" width="21.1484375" style="21" customWidth="1"/>
    <col min="7690" max="7690" width="16.5" style="21" customWidth="1"/>
    <col min="7691" max="7892" width="9.6484375" style="21" customWidth="1"/>
    <col min="7893" max="7916" width="9.1484375" style="21"/>
    <col min="7917" max="7917" width="2.1484375" style="21" customWidth="1"/>
    <col min="7918" max="7918" width="64" style="21" bestFit="1" customWidth="1"/>
    <col min="7919" max="7919" width="1.5" style="21" customWidth="1"/>
    <col min="7920" max="7920" width="5" style="21" customWidth="1"/>
    <col min="7921" max="7921" width="4.6484375" style="21" customWidth="1"/>
    <col min="7922" max="7922" width="15.1484375" style="21" bestFit="1" customWidth="1"/>
    <col min="7923" max="7923" width="1.84765625" style="21" customWidth="1"/>
    <col min="7924" max="7924" width="15.1484375" style="21" customWidth="1"/>
    <col min="7925" max="7926" width="0" style="21" hidden="1" customWidth="1"/>
    <col min="7927" max="7927" width="5.6484375" style="21" customWidth="1"/>
    <col min="7928" max="7928" width="15.1484375" style="21" bestFit="1" customWidth="1"/>
    <col min="7929" max="7929" width="15.5" style="21" customWidth="1"/>
    <col min="7930" max="7939" width="0" style="21" hidden="1" customWidth="1"/>
    <col min="7940" max="7940" width="14.84765625" style="21" bestFit="1" customWidth="1"/>
    <col min="7941" max="7941" width="14.1484375" style="21" customWidth="1"/>
    <col min="7942" max="7942" width="9.6484375" style="21" customWidth="1"/>
    <col min="7943" max="7943" width="14.34765625" style="21" bestFit="1" customWidth="1"/>
    <col min="7944" max="7944" width="12.84765625" style="21" bestFit="1" customWidth="1"/>
    <col min="7945" max="7945" width="21.1484375" style="21" customWidth="1"/>
    <col min="7946" max="7946" width="16.5" style="21" customWidth="1"/>
    <col min="7947" max="8148" width="9.6484375" style="21" customWidth="1"/>
    <col min="8149" max="8172" width="9.1484375" style="21"/>
    <col min="8173" max="8173" width="2.1484375" style="21" customWidth="1"/>
    <col min="8174" max="8174" width="64" style="21" bestFit="1" customWidth="1"/>
    <col min="8175" max="8175" width="1.5" style="21" customWidth="1"/>
    <col min="8176" max="8176" width="5" style="21" customWidth="1"/>
    <col min="8177" max="8177" width="4.6484375" style="21" customWidth="1"/>
    <col min="8178" max="8178" width="15.1484375" style="21" bestFit="1" customWidth="1"/>
    <col min="8179" max="8179" width="1.84765625" style="21" customWidth="1"/>
    <col min="8180" max="8180" width="15.1484375" style="21" customWidth="1"/>
    <col min="8181" max="8182" width="0" style="21" hidden="1" customWidth="1"/>
    <col min="8183" max="8183" width="5.6484375" style="21" customWidth="1"/>
    <col min="8184" max="8184" width="15.1484375" style="21" bestFit="1" customWidth="1"/>
    <col min="8185" max="8185" width="15.5" style="21" customWidth="1"/>
    <col min="8186" max="8195" width="0" style="21" hidden="1" customWidth="1"/>
    <col min="8196" max="8196" width="14.84765625" style="21" bestFit="1" customWidth="1"/>
    <col min="8197" max="8197" width="14.1484375" style="21" customWidth="1"/>
    <col min="8198" max="8198" width="9.6484375" style="21" customWidth="1"/>
    <col min="8199" max="8199" width="14.34765625" style="21" bestFit="1" customWidth="1"/>
    <col min="8200" max="8200" width="12.84765625" style="21" bestFit="1" customWidth="1"/>
    <col min="8201" max="8201" width="21.1484375" style="21" customWidth="1"/>
    <col min="8202" max="8202" width="16.5" style="21" customWidth="1"/>
    <col min="8203" max="8404" width="9.6484375" style="21" customWidth="1"/>
    <col min="8405" max="8428" width="9.1484375" style="21"/>
    <col min="8429" max="8429" width="2.1484375" style="21" customWidth="1"/>
    <col min="8430" max="8430" width="64" style="21" bestFit="1" customWidth="1"/>
    <col min="8431" max="8431" width="1.5" style="21" customWidth="1"/>
    <col min="8432" max="8432" width="5" style="21" customWidth="1"/>
    <col min="8433" max="8433" width="4.6484375" style="21" customWidth="1"/>
    <col min="8434" max="8434" width="15.1484375" style="21" bestFit="1" customWidth="1"/>
    <col min="8435" max="8435" width="1.84765625" style="21" customWidth="1"/>
    <col min="8436" max="8436" width="15.1484375" style="21" customWidth="1"/>
    <col min="8437" max="8438" width="0" style="21" hidden="1" customWidth="1"/>
    <col min="8439" max="8439" width="5.6484375" style="21" customWidth="1"/>
    <col min="8440" max="8440" width="15.1484375" style="21" bestFit="1" customWidth="1"/>
    <col min="8441" max="8441" width="15.5" style="21" customWidth="1"/>
    <col min="8442" max="8451" width="0" style="21" hidden="1" customWidth="1"/>
    <col min="8452" max="8452" width="14.84765625" style="21" bestFit="1" customWidth="1"/>
    <col min="8453" max="8453" width="14.1484375" style="21" customWidth="1"/>
    <col min="8454" max="8454" width="9.6484375" style="21" customWidth="1"/>
    <col min="8455" max="8455" width="14.34765625" style="21" bestFit="1" customWidth="1"/>
    <col min="8456" max="8456" width="12.84765625" style="21" bestFit="1" customWidth="1"/>
    <col min="8457" max="8457" width="21.1484375" style="21" customWidth="1"/>
    <col min="8458" max="8458" width="16.5" style="21" customWidth="1"/>
    <col min="8459" max="8660" width="9.6484375" style="21" customWidth="1"/>
    <col min="8661" max="8684" width="9.1484375" style="21"/>
    <col min="8685" max="8685" width="2.1484375" style="21" customWidth="1"/>
    <col min="8686" max="8686" width="64" style="21" bestFit="1" customWidth="1"/>
    <col min="8687" max="8687" width="1.5" style="21" customWidth="1"/>
    <col min="8688" max="8688" width="5" style="21" customWidth="1"/>
    <col min="8689" max="8689" width="4.6484375" style="21" customWidth="1"/>
    <col min="8690" max="8690" width="15.1484375" style="21" bestFit="1" customWidth="1"/>
    <col min="8691" max="8691" width="1.84765625" style="21" customWidth="1"/>
    <col min="8692" max="8692" width="15.1484375" style="21" customWidth="1"/>
    <col min="8693" max="8694" width="0" style="21" hidden="1" customWidth="1"/>
    <col min="8695" max="8695" width="5.6484375" style="21" customWidth="1"/>
    <col min="8696" max="8696" width="15.1484375" style="21" bestFit="1" customWidth="1"/>
    <col min="8697" max="8697" width="15.5" style="21" customWidth="1"/>
    <col min="8698" max="8707" width="0" style="21" hidden="1" customWidth="1"/>
    <col min="8708" max="8708" width="14.84765625" style="21" bestFit="1" customWidth="1"/>
    <col min="8709" max="8709" width="14.1484375" style="21" customWidth="1"/>
    <col min="8710" max="8710" width="9.6484375" style="21" customWidth="1"/>
    <col min="8711" max="8711" width="14.34765625" style="21" bestFit="1" customWidth="1"/>
    <col min="8712" max="8712" width="12.84765625" style="21" bestFit="1" customWidth="1"/>
    <col min="8713" max="8713" width="21.1484375" style="21" customWidth="1"/>
    <col min="8714" max="8714" width="16.5" style="21" customWidth="1"/>
    <col min="8715" max="8916" width="9.6484375" style="21" customWidth="1"/>
    <col min="8917" max="8940" width="9.1484375" style="21"/>
    <col min="8941" max="8941" width="2.1484375" style="21" customWidth="1"/>
    <col min="8942" max="8942" width="64" style="21" bestFit="1" customWidth="1"/>
    <col min="8943" max="8943" width="1.5" style="21" customWidth="1"/>
    <col min="8944" max="8944" width="5" style="21" customWidth="1"/>
    <col min="8945" max="8945" width="4.6484375" style="21" customWidth="1"/>
    <col min="8946" max="8946" width="15.1484375" style="21" bestFit="1" customWidth="1"/>
    <col min="8947" max="8947" width="1.84765625" style="21" customWidth="1"/>
    <col min="8948" max="8948" width="15.1484375" style="21" customWidth="1"/>
    <col min="8949" max="8950" width="0" style="21" hidden="1" customWidth="1"/>
    <col min="8951" max="8951" width="5.6484375" style="21" customWidth="1"/>
    <col min="8952" max="8952" width="15.1484375" style="21" bestFit="1" customWidth="1"/>
    <col min="8953" max="8953" width="15.5" style="21" customWidth="1"/>
    <col min="8954" max="8963" width="0" style="21" hidden="1" customWidth="1"/>
    <col min="8964" max="8964" width="14.84765625" style="21" bestFit="1" customWidth="1"/>
    <col min="8965" max="8965" width="14.1484375" style="21" customWidth="1"/>
    <col min="8966" max="8966" width="9.6484375" style="21" customWidth="1"/>
    <col min="8967" max="8967" width="14.34765625" style="21" bestFit="1" customWidth="1"/>
    <col min="8968" max="8968" width="12.84765625" style="21" bestFit="1" customWidth="1"/>
    <col min="8969" max="8969" width="21.1484375" style="21" customWidth="1"/>
    <col min="8970" max="8970" width="16.5" style="21" customWidth="1"/>
    <col min="8971" max="9172" width="9.6484375" style="21" customWidth="1"/>
    <col min="9173" max="9196" width="9.1484375" style="21"/>
    <col min="9197" max="9197" width="2.1484375" style="21" customWidth="1"/>
    <col min="9198" max="9198" width="64" style="21" bestFit="1" customWidth="1"/>
    <col min="9199" max="9199" width="1.5" style="21" customWidth="1"/>
    <col min="9200" max="9200" width="5" style="21" customWidth="1"/>
    <col min="9201" max="9201" width="4.6484375" style="21" customWidth="1"/>
    <col min="9202" max="9202" width="15.1484375" style="21" bestFit="1" customWidth="1"/>
    <col min="9203" max="9203" width="1.84765625" style="21" customWidth="1"/>
    <col min="9204" max="9204" width="15.1484375" style="21" customWidth="1"/>
    <col min="9205" max="9206" width="0" style="21" hidden="1" customWidth="1"/>
    <col min="9207" max="9207" width="5.6484375" style="21" customWidth="1"/>
    <col min="9208" max="9208" width="15.1484375" style="21" bestFit="1" customWidth="1"/>
    <col min="9209" max="9209" width="15.5" style="21" customWidth="1"/>
    <col min="9210" max="9219" width="0" style="21" hidden="1" customWidth="1"/>
    <col min="9220" max="9220" width="14.84765625" style="21" bestFit="1" customWidth="1"/>
    <col min="9221" max="9221" width="14.1484375" style="21" customWidth="1"/>
    <col min="9222" max="9222" width="9.6484375" style="21" customWidth="1"/>
    <col min="9223" max="9223" width="14.34765625" style="21" bestFit="1" customWidth="1"/>
    <col min="9224" max="9224" width="12.84765625" style="21" bestFit="1" customWidth="1"/>
    <col min="9225" max="9225" width="21.1484375" style="21" customWidth="1"/>
    <col min="9226" max="9226" width="16.5" style="21" customWidth="1"/>
    <col min="9227" max="9428" width="9.6484375" style="21" customWidth="1"/>
    <col min="9429" max="9452" width="9.1484375" style="21"/>
    <col min="9453" max="9453" width="2.1484375" style="21" customWidth="1"/>
    <col min="9454" max="9454" width="64" style="21" bestFit="1" customWidth="1"/>
    <col min="9455" max="9455" width="1.5" style="21" customWidth="1"/>
    <col min="9456" max="9456" width="5" style="21" customWidth="1"/>
    <col min="9457" max="9457" width="4.6484375" style="21" customWidth="1"/>
    <col min="9458" max="9458" width="15.1484375" style="21" bestFit="1" customWidth="1"/>
    <col min="9459" max="9459" width="1.84765625" style="21" customWidth="1"/>
    <col min="9460" max="9460" width="15.1484375" style="21" customWidth="1"/>
    <col min="9461" max="9462" width="0" style="21" hidden="1" customWidth="1"/>
    <col min="9463" max="9463" width="5.6484375" style="21" customWidth="1"/>
    <col min="9464" max="9464" width="15.1484375" style="21" bestFit="1" customWidth="1"/>
    <col min="9465" max="9465" width="15.5" style="21" customWidth="1"/>
    <col min="9466" max="9475" width="0" style="21" hidden="1" customWidth="1"/>
    <col min="9476" max="9476" width="14.84765625" style="21" bestFit="1" customWidth="1"/>
    <col min="9477" max="9477" width="14.1484375" style="21" customWidth="1"/>
    <col min="9478" max="9478" width="9.6484375" style="21" customWidth="1"/>
    <col min="9479" max="9479" width="14.34765625" style="21" bestFit="1" customWidth="1"/>
    <col min="9480" max="9480" width="12.84765625" style="21" bestFit="1" customWidth="1"/>
    <col min="9481" max="9481" width="21.1484375" style="21" customWidth="1"/>
    <col min="9482" max="9482" width="16.5" style="21" customWidth="1"/>
    <col min="9483" max="9684" width="9.6484375" style="21" customWidth="1"/>
    <col min="9685" max="9708" width="9.1484375" style="21"/>
    <col min="9709" max="9709" width="2.1484375" style="21" customWidth="1"/>
    <col min="9710" max="9710" width="64" style="21" bestFit="1" customWidth="1"/>
    <col min="9711" max="9711" width="1.5" style="21" customWidth="1"/>
    <col min="9712" max="9712" width="5" style="21" customWidth="1"/>
    <col min="9713" max="9713" width="4.6484375" style="21" customWidth="1"/>
    <col min="9714" max="9714" width="15.1484375" style="21" bestFit="1" customWidth="1"/>
    <col min="9715" max="9715" width="1.84765625" style="21" customWidth="1"/>
    <col min="9716" max="9716" width="15.1484375" style="21" customWidth="1"/>
    <col min="9717" max="9718" width="0" style="21" hidden="1" customWidth="1"/>
    <col min="9719" max="9719" width="5.6484375" style="21" customWidth="1"/>
    <col min="9720" max="9720" width="15.1484375" style="21" bestFit="1" customWidth="1"/>
    <col min="9721" max="9721" width="15.5" style="21" customWidth="1"/>
    <col min="9722" max="9731" width="0" style="21" hidden="1" customWidth="1"/>
    <col min="9732" max="9732" width="14.84765625" style="21" bestFit="1" customWidth="1"/>
    <col min="9733" max="9733" width="14.1484375" style="21" customWidth="1"/>
    <col min="9734" max="9734" width="9.6484375" style="21" customWidth="1"/>
    <col min="9735" max="9735" width="14.34765625" style="21" bestFit="1" customWidth="1"/>
    <col min="9736" max="9736" width="12.84765625" style="21" bestFit="1" customWidth="1"/>
    <col min="9737" max="9737" width="21.1484375" style="21" customWidth="1"/>
    <col min="9738" max="9738" width="16.5" style="21" customWidth="1"/>
    <col min="9739" max="9940" width="9.6484375" style="21" customWidth="1"/>
    <col min="9941" max="9964" width="9.1484375" style="21"/>
    <col min="9965" max="9965" width="2.1484375" style="21" customWidth="1"/>
    <col min="9966" max="9966" width="64" style="21" bestFit="1" customWidth="1"/>
    <col min="9967" max="9967" width="1.5" style="21" customWidth="1"/>
    <col min="9968" max="9968" width="5" style="21" customWidth="1"/>
    <col min="9969" max="9969" width="4.6484375" style="21" customWidth="1"/>
    <col min="9970" max="9970" width="15.1484375" style="21" bestFit="1" customWidth="1"/>
    <col min="9971" max="9971" width="1.84765625" style="21" customWidth="1"/>
    <col min="9972" max="9972" width="15.1484375" style="21" customWidth="1"/>
    <col min="9973" max="9974" width="0" style="21" hidden="1" customWidth="1"/>
    <col min="9975" max="9975" width="5.6484375" style="21" customWidth="1"/>
    <col min="9976" max="9976" width="15.1484375" style="21" bestFit="1" customWidth="1"/>
    <col min="9977" max="9977" width="15.5" style="21" customWidth="1"/>
    <col min="9978" max="9987" width="0" style="21" hidden="1" customWidth="1"/>
    <col min="9988" max="9988" width="14.84765625" style="21" bestFit="1" customWidth="1"/>
    <col min="9989" max="9989" width="14.1484375" style="21" customWidth="1"/>
    <col min="9990" max="9990" width="9.6484375" style="21" customWidth="1"/>
    <col min="9991" max="9991" width="14.34765625" style="21" bestFit="1" customWidth="1"/>
    <col min="9992" max="9992" width="12.84765625" style="21" bestFit="1" customWidth="1"/>
    <col min="9993" max="9993" width="21.1484375" style="21" customWidth="1"/>
    <col min="9994" max="9994" width="16.5" style="21" customWidth="1"/>
    <col min="9995" max="10196" width="9.6484375" style="21" customWidth="1"/>
    <col min="10197" max="10220" width="9.1484375" style="21"/>
    <col min="10221" max="10221" width="2.1484375" style="21" customWidth="1"/>
    <col min="10222" max="10222" width="64" style="21" bestFit="1" customWidth="1"/>
    <col min="10223" max="10223" width="1.5" style="21" customWidth="1"/>
    <col min="10224" max="10224" width="5" style="21" customWidth="1"/>
    <col min="10225" max="10225" width="4.6484375" style="21" customWidth="1"/>
    <col min="10226" max="10226" width="15.1484375" style="21" bestFit="1" customWidth="1"/>
    <col min="10227" max="10227" width="1.84765625" style="21" customWidth="1"/>
    <col min="10228" max="10228" width="15.1484375" style="21" customWidth="1"/>
    <col min="10229" max="10230" width="0" style="21" hidden="1" customWidth="1"/>
    <col min="10231" max="10231" width="5.6484375" style="21" customWidth="1"/>
    <col min="10232" max="10232" width="15.1484375" style="21" bestFit="1" customWidth="1"/>
    <col min="10233" max="10233" width="15.5" style="21" customWidth="1"/>
    <col min="10234" max="10243" width="0" style="21" hidden="1" customWidth="1"/>
    <col min="10244" max="10244" width="14.84765625" style="21" bestFit="1" customWidth="1"/>
    <col min="10245" max="10245" width="14.1484375" style="21" customWidth="1"/>
    <col min="10246" max="10246" width="9.6484375" style="21" customWidth="1"/>
    <col min="10247" max="10247" width="14.34765625" style="21" bestFit="1" customWidth="1"/>
    <col min="10248" max="10248" width="12.84765625" style="21" bestFit="1" customWidth="1"/>
    <col min="10249" max="10249" width="21.1484375" style="21" customWidth="1"/>
    <col min="10250" max="10250" width="16.5" style="21" customWidth="1"/>
    <col min="10251" max="10452" width="9.6484375" style="21" customWidth="1"/>
    <col min="10453" max="10476" width="9.1484375" style="21"/>
    <col min="10477" max="10477" width="2.1484375" style="21" customWidth="1"/>
    <col min="10478" max="10478" width="64" style="21" bestFit="1" customWidth="1"/>
    <col min="10479" max="10479" width="1.5" style="21" customWidth="1"/>
    <col min="10480" max="10480" width="5" style="21" customWidth="1"/>
    <col min="10481" max="10481" width="4.6484375" style="21" customWidth="1"/>
    <col min="10482" max="10482" width="15.1484375" style="21" bestFit="1" customWidth="1"/>
    <col min="10483" max="10483" width="1.84765625" style="21" customWidth="1"/>
    <col min="10484" max="10484" width="15.1484375" style="21" customWidth="1"/>
    <col min="10485" max="10486" width="0" style="21" hidden="1" customWidth="1"/>
    <col min="10487" max="10487" width="5.6484375" style="21" customWidth="1"/>
    <col min="10488" max="10488" width="15.1484375" style="21" bestFit="1" customWidth="1"/>
    <col min="10489" max="10489" width="15.5" style="21" customWidth="1"/>
    <col min="10490" max="10499" width="0" style="21" hidden="1" customWidth="1"/>
    <col min="10500" max="10500" width="14.84765625" style="21" bestFit="1" customWidth="1"/>
    <col min="10501" max="10501" width="14.1484375" style="21" customWidth="1"/>
    <col min="10502" max="10502" width="9.6484375" style="21" customWidth="1"/>
    <col min="10503" max="10503" width="14.34765625" style="21" bestFit="1" customWidth="1"/>
    <col min="10504" max="10504" width="12.84765625" style="21" bestFit="1" customWidth="1"/>
    <col min="10505" max="10505" width="21.1484375" style="21" customWidth="1"/>
    <col min="10506" max="10506" width="16.5" style="21" customWidth="1"/>
    <col min="10507" max="10708" width="9.6484375" style="21" customWidth="1"/>
    <col min="10709" max="10732" width="9.1484375" style="21"/>
    <col min="10733" max="10733" width="2.1484375" style="21" customWidth="1"/>
    <col min="10734" max="10734" width="64" style="21" bestFit="1" customWidth="1"/>
    <col min="10735" max="10735" width="1.5" style="21" customWidth="1"/>
    <col min="10736" max="10736" width="5" style="21" customWidth="1"/>
    <col min="10737" max="10737" width="4.6484375" style="21" customWidth="1"/>
    <col min="10738" max="10738" width="15.1484375" style="21" bestFit="1" customWidth="1"/>
    <col min="10739" max="10739" width="1.84765625" style="21" customWidth="1"/>
    <col min="10740" max="10740" width="15.1484375" style="21" customWidth="1"/>
    <col min="10741" max="10742" width="0" style="21" hidden="1" customWidth="1"/>
    <col min="10743" max="10743" width="5.6484375" style="21" customWidth="1"/>
    <col min="10744" max="10744" width="15.1484375" style="21" bestFit="1" customWidth="1"/>
    <col min="10745" max="10745" width="15.5" style="21" customWidth="1"/>
    <col min="10746" max="10755" width="0" style="21" hidden="1" customWidth="1"/>
    <col min="10756" max="10756" width="14.84765625" style="21" bestFit="1" customWidth="1"/>
    <col min="10757" max="10757" width="14.1484375" style="21" customWidth="1"/>
    <col min="10758" max="10758" width="9.6484375" style="21" customWidth="1"/>
    <col min="10759" max="10759" width="14.34765625" style="21" bestFit="1" customWidth="1"/>
    <col min="10760" max="10760" width="12.84765625" style="21" bestFit="1" customWidth="1"/>
    <col min="10761" max="10761" width="21.1484375" style="21" customWidth="1"/>
    <col min="10762" max="10762" width="16.5" style="21" customWidth="1"/>
    <col min="10763" max="10964" width="9.6484375" style="21" customWidth="1"/>
    <col min="10965" max="10988" width="9.1484375" style="21"/>
    <col min="10989" max="10989" width="2.1484375" style="21" customWidth="1"/>
    <col min="10990" max="10990" width="64" style="21" bestFit="1" customWidth="1"/>
    <col min="10991" max="10991" width="1.5" style="21" customWidth="1"/>
    <col min="10992" max="10992" width="5" style="21" customWidth="1"/>
    <col min="10993" max="10993" width="4.6484375" style="21" customWidth="1"/>
    <col min="10994" max="10994" width="15.1484375" style="21" bestFit="1" customWidth="1"/>
    <col min="10995" max="10995" width="1.84765625" style="21" customWidth="1"/>
    <col min="10996" max="10996" width="15.1484375" style="21" customWidth="1"/>
    <col min="10997" max="10998" width="0" style="21" hidden="1" customWidth="1"/>
    <col min="10999" max="10999" width="5.6484375" style="21" customWidth="1"/>
    <col min="11000" max="11000" width="15.1484375" style="21" bestFit="1" customWidth="1"/>
    <col min="11001" max="11001" width="15.5" style="21" customWidth="1"/>
    <col min="11002" max="11011" width="0" style="21" hidden="1" customWidth="1"/>
    <col min="11012" max="11012" width="14.84765625" style="21" bestFit="1" customWidth="1"/>
    <col min="11013" max="11013" width="14.1484375" style="21" customWidth="1"/>
    <col min="11014" max="11014" width="9.6484375" style="21" customWidth="1"/>
    <col min="11015" max="11015" width="14.34765625" style="21" bestFit="1" customWidth="1"/>
    <col min="11016" max="11016" width="12.84765625" style="21" bestFit="1" customWidth="1"/>
    <col min="11017" max="11017" width="21.1484375" style="21" customWidth="1"/>
    <col min="11018" max="11018" width="16.5" style="21" customWidth="1"/>
    <col min="11019" max="11220" width="9.6484375" style="21" customWidth="1"/>
    <col min="11221" max="11244" width="9.1484375" style="21"/>
    <col min="11245" max="11245" width="2.1484375" style="21" customWidth="1"/>
    <col min="11246" max="11246" width="64" style="21" bestFit="1" customWidth="1"/>
    <col min="11247" max="11247" width="1.5" style="21" customWidth="1"/>
    <col min="11248" max="11248" width="5" style="21" customWidth="1"/>
    <col min="11249" max="11249" width="4.6484375" style="21" customWidth="1"/>
    <col min="11250" max="11250" width="15.1484375" style="21" bestFit="1" customWidth="1"/>
    <col min="11251" max="11251" width="1.84765625" style="21" customWidth="1"/>
    <col min="11252" max="11252" width="15.1484375" style="21" customWidth="1"/>
    <col min="11253" max="11254" width="0" style="21" hidden="1" customWidth="1"/>
    <col min="11255" max="11255" width="5.6484375" style="21" customWidth="1"/>
    <col min="11256" max="11256" width="15.1484375" style="21" bestFit="1" customWidth="1"/>
    <col min="11257" max="11257" width="15.5" style="21" customWidth="1"/>
    <col min="11258" max="11267" width="0" style="21" hidden="1" customWidth="1"/>
    <col min="11268" max="11268" width="14.84765625" style="21" bestFit="1" customWidth="1"/>
    <col min="11269" max="11269" width="14.1484375" style="21" customWidth="1"/>
    <col min="11270" max="11270" width="9.6484375" style="21" customWidth="1"/>
    <col min="11271" max="11271" width="14.34765625" style="21" bestFit="1" customWidth="1"/>
    <col min="11272" max="11272" width="12.84765625" style="21" bestFit="1" customWidth="1"/>
    <col min="11273" max="11273" width="21.1484375" style="21" customWidth="1"/>
    <col min="11274" max="11274" width="16.5" style="21" customWidth="1"/>
    <col min="11275" max="11476" width="9.6484375" style="21" customWidth="1"/>
    <col min="11477" max="11500" width="9.1484375" style="21"/>
    <col min="11501" max="11501" width="2.1484375" style="21" customWidth="1"/>
    <col min="11502" max="11502" width="64" style="21" bestFit="1" customWidth="1"/>
    <col min="11503" max="11503" width="1.5" style="21" customWidth="1"/>
    <col min="11504" max="11504" width="5" style="21" customWidth="1"/>
    <col min="11505" max="11505" width="4.6484375" style="21" customWidth="1"/>
    <col min="11506" max="11506" width="15.1484375" style="21" bestFit="1" customWidth="1"/>
    <col min="11507" max="11507" width="1.84765625" style="21" customWidth="1"/>
    <col min="11508" max="11508" width="15.1484375" style="21" customWidth="1"/>
    <col min="11509" max="11510" width="0" style="21" hidden="1" customWidth="1"/>
    <col min="11511" max="11511" width="5.6484375" style="21" customWidth="1"/>
    <col min="11512" max="11512" width="15.1484375" style="21" bestFit="1" customWidth="1"/>
    <col min="11513" max="11513" width="15.5" style="21" customWidth="1"/>
    <col min="11514" max="11523" width="0" style="21" hidden="1" customWidth="1"/>
    <col min="11524" max="11524" width="14.84765625" style="21" bestFit="1" customWidth="1"/>
    <col min="11525" max="11525" width="14.1484375" style="21" customWidth="1"/>
    <col min="11526" max="11526" width="9.6484375" style="21" customWidth="1"/>
    <col min="11527" max="11527" width="14.34765625" style="21" bestFit="1" customWidth="1"/>
    <col min="11528" max="11528" width="12.84765625" style="21" bestFit="1" customWidth="1"/>
    <col min="11529" max="11529" width="21.1484375" style="21" customWidth="1"/>
    <col min="11530" max="11530" width="16.5" style="21" customWidth="1"/>
    <col min="11531" max="11732" width="9.6484375" style="21" customWidth="1"/>
    <col min="11733" max="11756" width="9.1484375" style="21"/>
    <col min="11757" max="11757" width="2.1484375" style="21" customWidth="1"/>
    <col min="11758" max="11758" width="64" style="21" bestFit="1" customWidth="1"/>
    <col min="11759" max="11759" width="1.5" style="21" customWidth="1"/>
    <col min="11760" max="11760" width="5" style="21" customWidth="1"/>
    <col min="11761" max="11761" width="4.6484375" style="21" customWidth="1"/>
    <col min="11762" max="11762" width="15.1484375" style="21" bestFit="1" customWidth="1"/>
    <col min="11763" max="11763" width="1.84765625" style="21" customWidth="1"/>
    <col min="11764" max="11764" width="15.1484375" style="21" customWidth="1"/>
    <col min="11765" max="11766" width="0" style="21" hidden="1" customWidth="1"/>
    <col min="11767" max="11767" width="5.6484375" style="21" customWidth="1"/>
    <col min="11768" max="11768" width="15.1484375" style="21" bestFit="1" customWidth="1"/>
    <col min="11769" max="11769" width="15.5" style="21" customWidth="1"/>
    <col min="11770" max="11779" width="0" style="21" hidden="1" customWidth="1"/>
    <col min="11780" max="11780" width="14.84765625" style="21" bestFit="1" customWidth="1"/>
    <col min="11781" max="11781" width="14.1484375" style="21" customWidth="1"/>
    <col min="11782" max="11782" width="9.6484375" style="21" customWidth="1"/>
    <col min="11783" max="11783" width="14.34765625" style="21" bestFit="1" customWidth="1"/>
    <col min="11784" max="11784" width="12.84765625" style="21" bestFit="1" customWidth="1"/>
    <col min="11785" max="11785" width="21.1484375" style="21" customWidth="1"/>
    <col min="11786" max="11786" width="16.5" style="21" customWidth="1"/>
    <col min="11787" max="11988" width="9.6484375" style="21" customWidth="1"/>
    <col min="11989" max="12012" width="9.1484375" style="21"/>
    <col min="12013" max="12013" width="2.1484375" style="21" customWidth="1"/>
    <col min="12014" max="12014" width="64" style="21" bestFit="1" customWidth="1"/>
    <col min="12015" max="12015" width="1.5" style="21" customWidth="1"/>
    <col min="12016" max="12016" width="5" style="21" customWidth="1"/>
    <col min="12017" max="12017" width="4.6484375" style="21" customWidth="1"/>
    <col min="12018" max="12018" width="15.1484375" style="21" bestFit="1" customWidth="1"/>
    <col min="12019" max="12019" width="1.84765625" style="21" customWidth="1"/>
    <col min="12020" max="12020" width="15.1484375" style="21" customWidth="1"/>
    <col min="12021" max="12022" width="0" style="21" hidden="1" customWidth="1"/>
    <col min="12023" max="12023" width="5.6484375" style="21" customWidth="1"/>
    <col min="12024" max="12024" width="15.1484375" style="21" bestFit="1" customWidth="1"/>
    <col min="12025" max="12025" width="15.5" style="21" customWidth="1"/>
    <col min="12026" max="12035" width="0" style="21" hidden="1" customWidth="1"/>
    <col min="12036" max="12036" width="14.84765625" style="21" bestFit="1" customWidth="1"/>
    <col min="12037" max="12037" width="14.1484375" style="21" customWidth="1"/>
    <col min="12038" max="12038" width="9.6484375" style="21" customWidth="1"/>
    <col min="12039" max="12039" width="14.34765625" style="21" bestFit="1" customWidth="1"/>
    <col min="12040" max="12040" width="12.84765625" style="21" bestFit="1" customWidth="1"/>
    <col min="12041" max="12041" width="21.1484375" style="21" customWidth="1"/>
    <col min="12042" max="12042" width="16.5" style="21" customWidth="1"/>
    <col min="12043" max="12244" width="9.6484375" style="21" customWidth="1"/>
    <col min="12245" max="12268" width="9.1484375" style="21"/>
    <col min="12269" max="12269" width="2.1484375" style="21" customWidth="1"/>
    <col min="12270" max="12270" width="64" style="21" bestFit="1" customWidth="1"/>
    <col min="12271" max="12271" width="1.5" style="21" customWidth="1"/>
    <col min="12272" max="12272" width="5" style="21" customWidth="1"/>
    <col min="12273" max="12273" width="4.6484375" style="21" customWidth="1"/>
    <col min="12274" max="12274" width="15.1484375" style="21" bestFit="1" customWidth="1"/>
    <col min="12275" max="12275" width="1.84765625" style="21" customWidth="1"/>
    <col min="12276" max="12276" width="15.1484375" style="21" customWidth="1"/>
    <col min="12277" max="12278" width="0" style="21" hidden="1" customWidth="1"/>
    <col min="12279" max="12279" width="5.6484375" style="21" customWidth="1"/>
    <col min="12280" max="12280" width="15.1484375" style="21" bestFit="1" customWidth="1"/>
    <col min="12281" max="12281" width="15.5" style="21" customWidth="1"/>
    <col min="12282" max="12291" width="0" style="21" hidden="1" customWidth="1"/>
    <col min="12292" max="12292" width="14.84765625" style="21" bestFit="1" customWidth="1"/>
    <col min="12293" max="12293" width="14.1484375" style="21" customWidth="1"/>
    <col min="12294" max="12294" width="9.6484375" style="21" customWidth="1"/>
    <col min="12295" max="12295" width="14.34765625" style="21" bestFit="1" customWidth="1"/>
    <col min="12296" max="12296" width="12.84765625" style="21" bestFit="1" customWidth="1"/>
    <col min="12297" max="12297" width="21.1484375" style="21" customWidth="1"/>
    <col min="12298" max="12298" width="16.5" style="21" customWidth="1"/>
    <col min="12299" max="12500" width="9.6484375" style="21" customWidth="1"/>
    <col min="12501" max="12524" width="9.1484375" style="21"/>
    <col min="12525" max="12525" width="2.1484375" style="21" customWidth="1"/>
    <col min="12526" max="12526" width="64" style="21" bestFit="1" customWidth="1"/>
    <col min="12527" max="12527" width="1.5" style="21" customWidth="1"/>
    <col min="12528" max="12528" width="5" style="21" customWidth="1"/>
    <col min="12529" max="12529" width="4.6484375" style="21" customWidth="1"/>
    <col min="12530" max="12530" width="15.1484375" style="21" bestFit="1" customWidth="1"/>
    <col min="12531" max="12531" width="1.84765625" style="21" customWidth="1"/>
    <col min="12532" max="12532" width="15.1484375" style="21" customWidth="1"/>
    <col min="12533" max="12534" width="0" style="21" hidden="1" customWidth="1"/>
    <col min="12535" max="12535" width="5.6484375" style="21" customWidth="1"/>
    <col min="12536" max="12536" width="15.1484375" style="21" bestFit="1" customWidth="1"/>
    <col min="12537" max="12537" width="15.5" style="21" customWidth="1"/>
    <col min="12538" max="12547" width="0" style="21" hidden="1" customWidth="1"/>
    <col min="12548" max="12548" width="14.84765625" style="21" bestFit="1" customWidth="1"/>
    <col min="12549" max="12549" width="14.1484375" style="21" customWidth="1"/>
    <col min="12550" max="12550" width="9.6484375" style="21" customWidth="1"/>
    <col min="12551" max="12551" width="14.34765625" style="21" bestFit="1" customWidth="1"/>
    <col min="12552" max="12552" width="12.84765625" style="21" bestFit="1" customWidth="1"/>
    <col min="12553" max="12553" width="21.1484375" style="21" customWidth="1"/>
    <col min="12554" max="12554" width="16.5" style="21" customWidth="1"/>
    <col min="12555" max="12756" width="9.6484375" style="21" customWidth="1"/>
    <col min="12757" max="12780" width="9.1484375" style="21"/>
    <col min="12781" max="12781" width="2.1484375" style="21" customWidth="1"/>
    <col min="12782" max="12782" width="64" style="21" bestFit="1" customWidth="1"/>
    <col min="12783" max="12783" width="1.5" style="21" customWidth="1"/>
    <col min="12784" max="12784" width="5" style="21" customWidth="1"/>
    <col min="12785" max="12785" width="4.6484375" style="21" customWidth="1"/>
    <col min="12786" max="12786" width="15.1484375" style="21" bestFit="1" customWidth="1"/>
    <col min="12787" max="12787" width="1.84765625" style="21" customWidth="1"/>
    <col min="12788" max="12788" width="15.1484375" style="21" customWidth="1"/>
    <col min="12789" max="12790" width="0" style="21" hidden="1" customWidth="1"/>
    <col min="12791" max="12791" width="5.6484375" style="21" customWidth="1"/>
    <col min="12792" max="12792" width="15.1484375" style="21" bestFit="1" customWidth="1"/>
    <col min="12793" max="12793" width="15.5" style="21" customWidth="1"/>
    <col min="12794" max="12803" width="0" style="21" hidden="1" customWidth="1"/>
    <col min="12804" max="12804" width="14.84765625" style="21" bestFit="1" customWidth="1"/>
    <col min="12805" max="12805" width="14.1484375" style="21" customWidth="1"/>
    <col min="12806" max="12806" width="9.6484375" style="21" customWidth="1"/>
    <col min="12807" max="12807" width="14.34765625" style="21" bestFit="1" customWidth="1"/>
    <col min="12808" max="12808" width="12.84765625" style="21" bestFit="1" customWidth="1"/>
    <col min="12809" max="12809" width="21.1484375" style="21" customWidth="1"/>
    <col min="12810" max="12810" width="16.5" style="21" customWidth="1"/>
    <col min="12811" max="13012" width="9.6484375" style="21" customWidth="1"/>
    <col min="13013" max="13036" width="9.1484375" style="21"/>
    <col min="13037" max="13037" width="2.1484375" style="21" customWidth="1"/>
    <col min="13038" max="13038" width="64" style="21" bestFit="1" customWidth="1"/>
    <col min="13039" max="13039" width="1.5" style="21" customWidth="1"/>
    <col min="13040" max="13040" width="5" style="21" customWidth="1"/>
    <col min="13041" max="13041" width="4.6484375" style="21" customWidth="1"/>
    <col min="13042" max="13042" width="15.1484375" style="21" bestFit="1" customWidth="1"/>
    <col min="13043" max="13043" width="1.84765625" style="21" customWidth="1"/>
    <col min="13044" max="13044" width="15.1484375" style="21" customWidth="1"/>
    <col min="13045" max="13046" width="0" style="21" hidden="1" customWidth="1"/>
    <col min="13047" max="13047" width="5.6484375" style="21" customWidth="1"/>
    <col min="13048" max="13048" width="15.1484375" style="21" bestFit="1" customWidth="1"/>
    <col min="13049" max="13049" width="15.5" style="21" customWidth="1"/>
    <col min="13050" max="13059" width="0" style="21" hidden="1" customWidth="1"/>
    <col min="13060" max="13060" width="14.84765625" style="21" bestFit="1" customWidth="1"/>
    <col min="13061" max="13061" width="14.1484375" style="21" customWidth="1"/>
    <col min="13062" max="13062" width="9.6484375" style="21" customWidth="1"/>
    <col min="13063" max="13063" width="14.34765625" style="21" bestFit="1" customWidth="1"/>
    <col min="13064" max="13064" width="12.84765625" style="21" bestFit="1" customWidth="1"/>
    <col min="13065" max="13065" width="21.1484375" style="21" customWidth="1"/>
    <col min="13066" max="13066" width="16.5" style="21" customWidth="1"/>
    <col min="13067" max="13268" width="9.6484375" style="21" customWidth="1"/>
    <col min="13269" max="13292" width="9.1484375" style="21"/>
    <col min="13293" max="13293" width="2.1484375" style="21" customWidth="1"/>
    <col min="13294" max="13294" width="64" style="21" bestFit="1" customWidth="1"/>
    <col min="13295" max="13295" width="1.5" style="21" customWidth="1"/>
    <col min="13296" max="13296" width="5" style="21" customWidth="1"/>
    <col min="13297" max="13297" width="4.6484375" style="21" customWidth="1"/>
    <col min="13298" max="13298" width="15.1484375" style="21" bestFit="1" customWidth="1"/>
    <col min="13299" max="13299" width="1.84765625" style="21" customWidth="1"/>
    <col min="13300" max="13300" width="15.1484375" style="21" customWidth="1"/>
    <col min="13301" max="13302" width="0" style="21" hidden="1" customWidth="1"/>
    <col min="13303" max="13303" width="5.6484375" style="21" customWidth="1"/>
    <col min="13304" max="13304" width="15.1484375" style="21" bestFit="1" customWidth="1"/>
    <col min="13305" max="13305" width="15.5" style="21" customWidth="1"/>
    <col min="13306" max="13315" width="0" style="21" hidden="1" customWidth="1"/>
    <col min="13316" max="13316" width="14.84765625" style="21" bestFit="1" customWidth="1"/>
    <col min="13317" max="13317" width="14.1484375" style="21" customWidth="1"/>
    <col min="13318" max="13318" width="9.6484375" style="21" customWidth="1"/>
    <col min="13319" max="13319" width="14.34765625" style="21" bestFit="1" customWidth="1"/>
    <col min="13320" max="13320" width="12.84765625" style="21" bestFit="1" customWidth="1"/>
    <col min="13321" max="13321" width="21.1484375" style="21" customWidth="1"/>
    <col min="13322" max="13322" width="16.5" style="21" customWidth="1"/>
    <col min="13323" max="13524" width="9.6484375" style="21" customWidth="1"/>
    <col min="13525" max="13548" width="9.1484375" style="21"/>
    <col min="13549" max="13549" width="2.1484375" style="21" customWidth="1"/>
    <col min="13550" max="13550" width="64" style="21" bestFit="1" customWidth="1"/>
    <col min="13551" max="13551" width="1.5" style="21" customWidth="1"/>
    <col min="13552" max="13552" width="5" style="21" customWidth="1"/>
    <col min="13553" max="13553" width="4.6484375" style="21" customWidth="1"/>
    <col min="13554" max="13554" width="15.1484375" style="21" bestFit="1" customWidth="1"/>
    <col min="13555" max="13555" width="1.84765625" style="21" customWidth="1"/>
    <col min="13556" max="13556" width="15.1484375" style="21" customWidth="1"/>
    <col min="13557" max="13558" width="0" style="21" hidden="1" customWidth="1"/>
    <col min="13559" max="13559" width="5.6484375" style="21" customWidth="1"/>
    <col min="13560" max="13560" width="15.1484375" style="21" bestFit="1" customWidth="1"/>
    <col min="13561" max="13561" width="15.5" style="21" customWidth="1"/>
    <col min="13562" max="13571" width="0" style="21" hidden="1" customWidth="1"/>
    <col min="13572" max="13572" width="14.84765625" style="21" bestFit="1" customWidth="1"/>
    <col min="13573" max="13573" width="14.1484375" style="21" customWidth="1"/>
    <col min="13574" max="13574" width="9.6484375" style="21" customWidth="1"/>
    <col min="13575" max="13575" width="14.34765625" style="21" bestFit="1" customWidth="1"/>
    <col min="13576" max="13576" width="12.84765625" style="21" bestFit="1" customWidth="1"/>
    <col min="13577" max="13577" width="21.1484375" style="21" customWidth="1"/>
    <col min="13578" max="13578" width="16.5" style="21" customWidth="1"/>
    <col min="13579" max="13780" width="9.6484375" style="21" customWidth="1"/>
    <col min="13781" max="13804" width="9.1484375" style="21"/>
    <col min="13805" max="13805" width="2.1484375" style="21" customWidth="1"/>
    <col min="13806" max="13806" width="64" style="21" bestFit="1" customWidth="1"/>
    <col min="13807" max="13807" width="1.5" style="21" customWidth="1"/>
    <col min="13808" max="13808" width="5" style="21" customWidth="1"/>
    <col min="13809" max="13809" width="4.6484375" style="21" customWidth="1"/>
    <col min="13810" max="13810" width="15.1484375" style="21" bestFit="1" customWidth="1"/>
    <col min="13811" max="13811" width="1.84765625" style="21" customWidth="1"/>
    <col min="13812" max="13812" width="15.1484375" style="21" customWidth="1"/>
    <col min="13813" max="13814" width="0" style="21" hidden="1" customWidth="1"/>
    <col min="13815" max="13815" width="5.6484375" style="21" customWidth="1"/>
    <col min="13816" max="13816" width="15.1484375" style="21" bestFit="1" customWidth="1"/>
    <col min="13817" max="13817" width="15.5" style="21" customWidth="1"/>
    <col min="13818" max="13827" width="0" style="21" hidden="1" customWidth="1"/>
    <col min="13828" max="13828" width="14.84765625" style="21" bestFit="1" customWidth="1"/>
    <col min="13829" max="13829" width="14.1484375" style="21" customWidth="1"/>
    <col min="13830" max="13830" width="9.6484375" style="21" customWidth="1"/>
    <col min="13831" max="13831" width="14.34765625" style="21" bestFit="1" customWidth="1"/>
    <col min="13832" max="13832" width="12.84765625" style="21" bestFit="1" customWidth="1"/>
    <col min="13833" max="13833" width="21.1484375" style="21" customWidth="1"/>
    <col min="13834" max="13834" width="16.5" style="21" customWidth="1"/>
    <col min="13835" max="14036" width="9.6484375" style="21" customWidth="1"/>
    <col min="14037" max="14060" width="9.1484375" style="21"/>
    <col min="14061" max="14061" width="2.1484375" style="21" customWidth="1"/>
    <col min="14062" max="14062" width="64" style="21" bestFit="1" customWidth="1"/>
    <col min="14063" max="14063" width="1.5" style="21" customWidth="1"/>
    <col min="14064" max="14064" width="5" style="21" customWidth="1"/>
    <col min="14065" max="14065" width="4.6484375" style="21" customWidth="1"/>
    <col min="14066" max="14066" width="15.1484375" style="21" bestFit="1" customWidth="1"/>
    <col min="14067" max="14067" width="1.84765625" style="21" customWidth="1"/>
    <col min="14068" max="14068" width="15.1484375" style="21" customWidth="1"/>
    <col min="14069" max="14070" width="0" style="21" hidden="1" customWidth="1"/>
    <col min="14071" max="14071" width="5.6484375" style="21" customWidth="1"/>
    <col min="14072" max="14072" width="15.1484375" style="21" bestFit="1" customWidth="1"/>
    <col min="14073" max="14073" width="15.5" style="21" customWidth="1"/>
    <col min="14074" max="14083" width="0" style="21" hidden="1" customWidth="1"/>
    <col min="14084" max="14084" width="14.84765625" style="21" bestFit="1" customWidth="1"/>
    <col min="14085" max="14085" width="14.1484375" style="21" customWidth="1"/>
    <col min="14086" max="14086" width="9.6484375" style="21" customWidth="1"/>
    <col min="14087" max="14087" width="14.34765625" style="21" bestFit="1" customWidth="1"/>
    <col min="14088" max="14088" width="12.84765625" style="21" bestFit="1" customWidth="1"/>
    <col min="14089" max="14089" width="21.1484375" style="21" customWidth="1"/>
    <col min="14090" max="14090" width="16.5" style="21" customWidth="1"/>
    <col min="14091" max="14292" width="9.6484375" style="21" customWidth="1"/>
    <col min="14293" max="14316" width="9.1484375" style="21"/>
    <col min="14317" max="14317" width="2.1484375" style="21" customWidth="1"/>
    <col min="14318" max="14318" width="64" style="21" bestFit="1" customWidth="1"/>
    <col min="14319" max="14319" width="1.5" style="21" customWidth="1"/>
    <col min="14320" max="14320" width="5" style="21" customWidth="1"/>
    <col min="14321" max="14321" width="4.6484375" style="21" customWidth="1"/>
    <col min="14322" max="14322" width="15.1484375" style="21" bestFit="1" customWidth="1"/>
    <col min="14323" max="14323" width="1.84765625" style="21" customWidth="1"/>
    <col min="14324" max="14324" width="15.1484375" style="21" customWidth="1"/>
    <col min="14325" max="14326" width="0" style="21" hidden="1" customWidth="1"/>
    <col min="14327" max="14327" width="5.6484375" style="21" customWidth="1"/>
    <col min="14328" max="14328" width="15.1484375" style="21" bestFit="1" customWidth="1"/>
    <col min="14329" max="14329" width="15.5" style="21" customWidth="1"/>
    <col min="14330" max="14339" width="0" style="21" hidden="1" customWidth="1"/>
    <col min="14340" max="14340" width="14.84765625" style="21" bestFit="1" customWidth="1"/>
    <col min="14341" max="14341" width="14.1484375" style="21" customWidth="1"/>
    <col min="14342" max="14342" width="9.6484375" style="21" customWidth="1"/>
    <col min="14343" max="14343" width="14.34765625" style="21" bestFit="1" customWidth="1"/>
    <col min="14344" max="14344" width="12.84765625" style="21" bestFit="1" customWidth="1"/>
    <col min="14345" max="14345" width="21.1484375" style="21" customWidth="1"/>
    <col min="14346" max="14346" width="16.5" style="21" customWidth="1"/>
    <col min="14347" max="14548" width="9.6484375" style="21" customWidth="1"/>
    <col min="14549" max="14572" width="9.1484375" style="21"/>
    <col min="14573" max="14573" width="2.1484375" style="21" customWidth="1"/>
    <col min="14574" max="14574" width="64" style="21" bestFit="1" customWidth="1"/>
    <col min="14575" max="14575" width="1.5" style="21" customWidth="1"/>
    <col min="14576" max="14576" width="5" style="21" customWidth="1"/>
    <col min="14577" max="14577" width="4.6484375" style="21" customWidth="1"/>
    <col min="14578" max="14578" width="15.1484375" style="21" bestFit="1" customWidth="1"/>
    <col min="14579" max="14579" width="1.84765625" style="21" customWidth="1"/>
    <col min="14580" max="14580" width="15.1484375" style="21" customWidth="1"/>
    <col min="14581" max="14582" width="0" style="21" hidden="1" customWidth="1"/>
    <col min="14583" max="14583" width="5.6484375" style="21" customWidth="1"/>
    <col min="14584" max="14584" width="15.1484375" style="21" bestFit="1" customWidth="1"/>
    <col min="14585" max="14585" width="15.5" style="21" customWidth="1"/>
    <col min="14586" max="14595" width="0" style="21" hidden="1" customWidth="1"/>
    <col min="14596" max="14596" width="14.84765625" style="21" bestFit="1" customWidth="1"/>
    <col min="14597" max="14597" width="14.1484375" style="21" customWidth="1"/>
    <col min="14598" max="14598" width="9.6484375" style="21" customWidth="1"/>
    <col min="14599" max="14599" width="14.34765625" style="21" bestFit="1" customWidth="1"/>
    <col min="14600" max="14600" width="12.84765625" style="21" bestFit="1" customWidth="1"/>
    <col min="14601" max="14601" width="21.1484375" style="21" customWidth="1"/>
    <col min="14602" max="14602" width="16.5" style="21" customWidth="1"/>
    <col min="14603" max="14804" width="9.6484375" style="21" customWidth="1"/>
    <col min="14805" max="14828" width="9.1484375" style="21"/>
    <col min="14829" max="14829" width="2.1484375" style="21" customWidth="1"/>
    <col min="14830" max="14830" width="64" style="21" bestFit="1" customWidth="1"/>
    <col min="14831" max="14831" width="1.5" style="21" customWidth="1"/>
    <col min="14832" max="14832" width="5" style="21" customWidth="1"/>
    <col min="14833" max="14833" width="4.6484375" style="21" customWidth="1"/>
    <col min="14834" max="14834" width="15.1484375" style="21" bestFit="1" customWidth="1"/>
    <col min="14835" max="14835" width="1.84765625" style="21" customWidth="1"/>
    <col min="14836" max="14836" width="15.1484375" style="21" customWidth="1"/>
    <col min="14837" max="14838" width="0" style="21" hidden="1" customWidth="1"/>
    <col min="14839" max="14839" width="5.6484375" style="21" customWidth="1"/>
    <col min="14840" max="14840" width="15.1484375" style="21" bestFit="1" customWidth="1"/>
    <col min="14841" max="14841" width="15.5" style="21" customWidth="1"/>
    <col min="14842" max="14851" width="0" style="21" hidden="1" customWidth="1"/>
    <col min="14852" max="14852" width="14.84765625" style="21" bestFit="1" customWidth="1"/>
    <col min="14853" max="14853" width="14.1484375" style="21" customWidth="1"/>
    <col min="14854" max="14854" width="9.6484375" style="21" customWidth="1"/>
    <col min="14855" max="14855" width="14.34765625" style="21" bestFit="1" customWidth="1"/>
    <col min="14856" max="14856" width="12.84765625" style="21" bestFit="1" customWidth="1"/>
    <col min="14857" max="14857" width="21.1484375" style="21" customWidth="1"/>
    <col min="14858" max="14858" width="16.5" style="21" customWidth="1"/>
    <col min="14859" max="15060" width="9.6484375" style="21" customWidth="1"/>
    <col min="15061" max="15084" width="9.1484375" style="21"/>
    <col min="15085" max="15085" width="2.1484375" style="21" customWidth="1"/>
    <col min="15086" max="15086" width="64" style="21" bestFit="1" customWidth="1"/>
    <col min="15087" max="15087" width="1.5" style="21" customWidth="1"/>
    <col min="15088" max="15088" width="5" style="21" customWidth="1"/>
    <col min="15089" max="15089" width="4.6484375" style="21" customWidth="1"/>
    <col min="15090" max="15090" width="15.1484375" style="21" bestFit="1" customWidth="1"/>
    <col min="15091" max="15091" width="1.84765625" style="21" customWidth="1"/>
    <col min="15092" max="15092" width="15.1484375" style="21" customWidth="1"/>
    <col min="15093" max="15094" width="0" style="21" hidden="1" customWidth="1"/>
    <col min="15095" max="15095" width="5.6484375" style="21" customWidth="1"/>
    <col min="15096" max="15096" width="15.1484375" style="21" bestFit="1" customWidth="1"/>
    <col min="15097" max="15097" width="15.5" style="21" customWidth="1"/>
    <col min="15098" max="15107" width="0" style="21" hidden="1" customWidth="1"/>
    <col min="15108" max="15108" width="14.84765625" style="21" bestFit="1" customWidth="1"/>
    <col min="15109" max="15109" width="14.1484375" style="21" customWidth="1"/>
    <col min="15110" max="15110" width="9.6484375" style="21" customWidth="1"/>
    <col min="15111" max="15111" width="14.34765625" style="21" bestFit="1" customWidth="1"/>
    <col min="15112" max="15112" width="12.84765625" style="21" bestFit="1" customWidth="1"/>
    <col min="15113" max="15113" width="21.1484375" style="21" customWidth="1"/>
    <col min="15114" max="15114" width="16.5" style="21" customWidth="1"/>
    <col min="15115" max="15316" width="9.6484375" style="21" customWidth="1"/>
    <col min="15317" max="15340" width="9.1484375" style="21"/>
    <col min="15341" max="15341" width="2.1484375" style="21" customWidth="1"/>
    <col min="15342" max="15342" width="64" style="21" bestFit="1" customWidth="1"/>
    <col min="15343" max="15343" width="1.5" style="21" customWidth="1"/>
    <col min="15344" max="15344" width="5" style="21" customWidth="1"/>
    <col min="15345" max="15345" width="4.6484375" style="21" customWidth="1"/>
    <col min="15346" max="15346" width="15.1484375" style="21" bestFit="1" customWidth="1"/>
    <col min="15347" max="15347" width="1.84765625" style="21" customWidth="1"/>
    <col min="15348" max="15348" width="15.1484375" style="21" customWidth="1"/>
    <col min="15349" max="15350" width="0" style="21" hidden="1" customWidth="1"/>
    <col min="15351" max="15351" width="5.6484375" style="21" customWidth="1"/>
    <col min="15352" max="15352" width="15.1484375" style="21" bestFit="1" customWidth="1"/>
    <col min="15353" max="15353" width="15.5" style="21" customWidth="1"/>
    <col min="15354" max="15363" width="0" style="21" hidden="1" customWidth="1"/>
    <col min="15364" max="15364" width="14.84765625" style="21" bestFit="1" customWidth="1"/>
    <col min="15365" max="15365" width="14.1484375" style="21" customWidth="1"/>
    <col min="15366" max="15366" width="9.6484375" style="21" customWidth="1"/>
    <col min="15367" max="15367" width="14.34765625" style="21" bestFit="1" customWidth="1"/>
    <col min="15368" max="15368" width="12.84765625" style="21" bestFit="1" customWidth="1"/>
    <col min="15369" max="15369" width="21.1484375" style="21" customWidth="1"/>
    <col min="15370" max="15370" width="16.5" style="21" customWidth="1"/>
    <col min="15371" max="15572" width="9.6484375" style="21" customWidth="1"/>
    <col min="15573" max="15596" width="9.1484375" style="21"/>
    <col min="15597" max="15597" width="2.1484375" style="21" customWidth="1"/>
    <col min="15598" max="15598" width="64" style="21" bestFit="1" customWidth="1"/>
    <col min="15599" max="15599" width="1.5" style="21" customWidth="1"/>
    <col min="15600" max="15600" width="5" style="21" customWidth="1"/>
    <col min="15601" max="15601" width="4.6484375" style="21" customWidth="1"/>
    <col min="15602" max="15602" width="15.1484375" style="21" bestFit="1" customWidth="1"/>
    <col min="15603" max="15603" width="1.84765625" style="21" customWidth="1"/>
    <col min="15604" max="15604" width="15.1484375" style="21" customWidth="1"/>
    <col min="15605" max="15606" width="0" style="21" hidden="1" customWidth="1"/>
    <col min="15607" max="15607" width="5.6484375" style="21" customWidth="1"/>
    <col min="15608" max="15608" width="15.1484375" style="21" bestFit="1" customWidth="1"/>
    <col min="15609" max="15609" width="15.5" style="21" customWidth="1"/>
    <col min="15610" max="15619" width="0" style="21" hidden="1" customWidth="1"/>
    <col min="15620" max="15620" width="14.84765625" style="21" bestFit="1" customWidth="1"/>
    <col min="15621" max="15621" width="14.1484375" style="21" customWidth="1"/>
    <col min="15622" max="15622" width="9.6484375" style="21" customWidth="1"/>
    <col min="15623" max="15623" width="14.34765625" style="21" bestFit="1" customWidth="1"/>
    <col min="15624" max="15624" width="12.84765625" style="21" bestFit="1" customWidth="1"/>
    <col min="15625" max="15625" width="21.1484375" style="21" customWidth="1"/>
    <col min="15626" max="15626" width="16.5" style="21" customWidth="1"/>
    <col min="15627" max="15828" width="9.6484375" style="21" customWidth="1"/>
    <col min="15829" max="15852" width="9.1484375" style="21"/>
    <col min="15853" max="15853" width="2.1484375" style="21" customWidth="1"/>
    <col min="15854" max="15854" width="64" style="21" bestFit="1" customWidth="1"/>
    <col min="15855" max="15855" width="1.5" style="21" customWidth="1"/>
    <col min="15856" max="15856" width="5" style="21" customWidth="1"/>
    <col min="15857" max="15857" width="4.6484375" style="21" customWidth="1"/>
    <col min="15858" max="15858" width="15.1484375" style="21" bestFit="1" customWidth="1"/>
    <col min="15859" max="15859" width="1.84765625" style="21" customWidth="1"/>
    <col min="15860" max="15860" width="15.1484375" style="21" customWidth="1"/>
    <col min="15861" max="15862" width="0" style="21" hidden="1" customWidth="1"/>
    <col min="15863" max="15863" width="5.6484375" style="21" customWidth="1"/>
    <col min="15864" max="15864" width="15.1484375" style="21" bestFit="1" customWidth="1"/>
    <col min="15865" max="15865" width="15.5" style="21" customWidth="1"/>
    <col min="15866" max="15875" width="0" style="21" hidden="1" customWidth="1"/>
    <col min="15876" max="15876" width="14.84765625" style="21" bestFit="1" customWidth="1"/>
    <col min="15877" max="15877" width="14.1484375" style="21" customWidth="1"/>
    <col min="15878" max="15878" width="9.6484375" style="21" customWidth="1"/>
    <col min="15879" max="15879" width="14.34765625" style="21" bestFit="1" customWidth="1"/>
    <col min="15880" max="15880" width="12.84765625" style="21" bestFit="1" customWidth="1"/>
    <col min="15881" max="15881" width="21.1484375" style="21" customWidth="1"/>
    <col min="15882" max="15882" width="16.5" style="21" customWidth="1"/>
    <col min="15883" max="16084" width="9.6484375" style="21" customWidth="1"/>
    <col min="16085" max="16108" width="9.1484375" style="21"/>
    <col min="16109" max="16109" width="2.1484375" style="21" customWidth="1"/>
    <col min="16110" max="16110" width="64" style="21" bestFit="1" customWidth="1"/>
    <col min="16111" max="16111" width="1.5" style="21" customWidth="1"/>
    <col min="16112" max="16112" width="5" style="21" customWidth="1"/>
    <col min="16113" max="16113" width="4.6484375" style="21" customWidth="1"/>
    <col min="16114" max="16114" width="15.1484375" style="21" bestFit="1" customWidth="1"/>
    <col min="16115" max="16115" width="1.84765625" style="21" customWidth="1"/>
    <col min="16116" max="16116" width="15.1484375" style="21" customWidth="1"/>
    <col min="16117" max="16118" width="0" style="21" hidden="1" customWidth="1"/>
    <col min="16119" max="16119" width="5.6484375" style="21" customWidth="1"/>
    <col min="16120" max="16120" width="15.1484375" style="21" bestFit="1" customWidth="1"/>
    <col min="16121" max="16121" width="15.5" style="21" customWidth="1"/>
    <col min="16122" max="16131" width="0" style="21" hidden="1" customWidth="1"/>
    <col min="16132" max="16132" width="14.84765625" style="21" bestFit="1" customWidth="1"/>
    <col min="16133" max="16133" width="14.1484375" style="21" customWidth="1"/>
    <col min="16134" max="16134" width="9.6484375" style="21" customWidth="1"/>
    <col min="16135" max="16135" width="14.34765625" style="21" bestFit="1" customWidth="1"/>
    <col min="16136" max="16136" width="12.84765625" style="21" bestFit="1" customWidth="1"/>
    <col min="16137" max="16137" width="21.1484375" style="21" customWidth="1"/>
    <col min="16138" max="16138" width="16.5" style="21" customWidth="1"/>
    <col min="16139" max="16340" width="9.6484375" style="21" customWidth="1"/>
    <col min="16341" max="16384" width="9.1484375" style="21"/>
  </cols>
  <sheetData>
    <row r="1" spans="1:8" s="19" customFormat="1" ht="39" customHeight="1" x14ac:dyDescent="0.8">
      <c r="A1" s="94" t="s">
        <v>0</v>
      </c>
      <c r="B1" s="100"/>
      <c r="C1" s="100"/>
      <c r="D1" s="100"/>
      <c r="E1" s="100"/>
      <c r="F1" s="100"/>
      <c r="G1" s="18"/>
      <c r="H1" s="18"/>
    </row>
    <row r="2" spans="1:8" ht="9" customHeight="1" x14ac:dyDescent="0.7">
      <c r="A2" s="20"/>
      <c r="B2" s="20"/>
      <c r="C2" s="20"/>
      <c r="D2" s="20"/>
      <c r="E2" s="20"/>
      <c r="F2" s="20"/>
      <c r="G2" s="20"/>
      <c r="H2" s="20"/>
    </row>
    <row r="3" spans="1:8" ht="15" customHeight="1" x14ac:dyDescent="0.7"/>
    <row r="4" spans="1:8" ht="15" customHeight="1" x14ac:dyDescent="0.7">
      <c r="F4" s="95" t="s">
        <v>1</v>
      </c>
      <c r="H4" s="95" t="s">
        <v>2</v>
      </c>
    </row>
    <row r="5" spans="1:8" ht="15" customHeight="1" x14ac:dyDescent="0.7">
      <c r="F5" s="95"/>
      <c r="H5" s="95"/>
    </row>
    <row r="6" spans="1:8" ht="15" customHeight="1" x14ac:dyDescent="0.7">
      <c r="A6" s="2"/>
      <c r="E6" s="1"/>
      <c r="F6" s="95"/>
      <c r="G6" s="23"/>
      <c r="H6" s="95"/>
    </row>
    <row r="7" spans="1:8" s="8" customFormat="1" ht="15" customHeight="1" x14ac:dyDescent="0.7">
      <c r="A7" s="2" t="s">
        <v>3</v>
      </c>
      <c r="B7" s="24"/>
      <c r="E7" s="3"/>
      <c r="F7" s="95"/>
      <c r="G7" s="25"/>
      <c r="H7" s="95"/>
    </row>
    <row r="8" spans="1:8" ht="15" customHeight="1" x14ac:dyDescent="0.7">
      <c r="A8" s="26"/>
      <c r="E8" s="27"/>
      <c r="F8" s="28"/>
      <c r="G8" s="29"/>
      <c r="H8" s="30"/>
    </row>
    <row r="9" spans="1:8" ht="15" customHeight="1" x14ac:dyDescent="0.7">
      <c r="A9" s="90" t="s">
        <v>4</v>
      </c>
      <c r="B9" s="90"/>
      <c r="C9" s="90"/>
      <c r="D9" s="90"/>
      <c r="E9" s="32"/>
      <c r="F9" s="33">
        <v>15864</v>
      </c>
      <c r="G9" s="34"/>
      <c r="H9" s="33">
        <v>452</v>
      </c>
    </row>
    <row r="10" spans="1:8" ht="15" customHeight="1" x14ac:dyDescent="0.7">
      <c r="A10" s="90" t="s">
        <v>5</v>
      </c>
      <c r="B10" s="90"/>
      <c r="C10" s="90"/>
      <c r="D10" s="90"/>
      <c r="E10" s="32"/>
      <c r="F10" s="4">
        <v>0</v>
      </c>
      <c r="G10" s="34"/>
      <c r="H10" s="4">
        <v>0</v>
      </c>
    </row>
    <row r="11" spans="1:8" ht="15" customHeight="1" x14ac:dyDescent="0.7">
      <c r="A11" s="90" t="s">
        <v>6</v>
      </c>
      <c r="B11" s="90"/>
      <c r="C11" s="90"/>
      <c r="D11" s="90"/>
      <c r="E11" s="32"/>
      <c r="F11" s="33">
        <v>19</v>
      </c>
      <c r="G11" s="34"/>
      <c r="H11" s="33">
        <v>341</v>
      </c>
    </row>
    <row r="12" spans="1:8" x14ac:dyDescent="0.7">
      <c r="A12" s="90" t="s">
        <v>7</v>
      </c>
      <c r="B12" s="90"/>
      <c r="C12" s="90"/>
      <c r="D12" s="90"/>
      <c r="E12" s="22"/>
      <c r="F12" s="33">
        <v>-39095</v>
      </c>
      <c r="H12" s="33">
        <v>-1748</v>
      </c>
    </row>
    <row r="13" spans="1:8" x14ac:dyDescent="0.7">
      <c r="A13" s="90" t="s">
        <v>8</v>
      </c>
      <c r="B13" s="90"/>
      <c r="C13" s="90"/>
      <c r="D13" s="90"/>
      <c r="E13" s="22"/>
      <c r="F13" s="33">
        <v>-50864</v>
      </c>
      <c r="H13" s="33">
        <v>-47138</v>
      </c>
    </row>
    <row r="14" spans="1:8" ht="15" customHeight="1" x14ac:dyDescent="0.7">
      <c r="A14" s="90" t="s">
        <v>9</v>
      </c>
      <c r="B14" s="90"/>
      <c r="C14" s="90"/>
      <c r="D14" s="90"/>
      <c r="E14" s="32"/>
      <c r="F14" s="33">
        <v>-22198</v>
      </c>
      <c r="G14" s="34"/>
      <c r="H14" s="33">
        <v>-24173</v>
      </c>
    </row>
    <row r="15" spans="1:8" ht="5.25" customHeight="1" x14ac:dyDescent="0.7">
      <c r="A15" s="35"/>
      <c r="B15" s="35"/>
      <c r="E15" s="36"/>
      <c r="F15" s="37"/>
      <c r="G15" s="34"/>
      <c r="H15" s="37"/>
    </row>
    <row r="16" spans="1:8" x14ac:dyDescent="0.7">
      <c r="A16" s="5" t="s">
        <v>11</v>
      </c>
      <c r="B16" s="35"/>
      <c r="E16" s="32"/>
      <c r="F16" s="33">
        <f>SUM(F9:F15)</f>
        <v>-96274</v>
      </c>
      <c r="G16" s="33"/>
      <c r="H16" s="33">
        <f>SUM(H9:H15)</f>
        <v>-72266</v>
      </c>
    </row>
    <row r="17" spans="1:9" ht="15.75" customHeight="1" x14ac:dyDescent="0.7">
      <c r="A17" s="5"/>
      <c r="B17" s="35"/>
      <c r="E17" s="32"/>
      <c r="F17" s="33"/>
      <c r="G17" s="33"/>
      <c r="H17" s="33"/>
    </row>
    <row r="18" spans="1:9" ht="15" customHeight="1" x14ac:dyDescent="0.7">
      <c r="A18" s="90" t="s">
        <v>12</v>
      </c>
      <c r="B18" s="90"/>
      <c r="C18" s="90"/>
      <c r="D18" s="90"/>
      <c r="E18" s="22"/>
      <c r="F18" s="33">
        <v>-1164</v>
      </c>
      <c r="G18" s="34"/>
      <c r="H18" s="33">
        <v>-779</v>
      </c>
    </row>
    <row r="19" spans="1:9" ht="15" customHeight="1" x14ac:dyDescent="0.7">
      <c r="A19" s="90" t="s">
        <v>13</v>
      </c>
      <c r="B19" s="90"/>
      <c r="C19" s="90"/>
      <c r="D19" s="90"/>
      <c r="E19" s="22"/>
      <c r="F19" s="33">
        <v>1226</v>
      </c>
      <c r="G19" s="34"/>
      <c r="H19" s="33">
        <v>4</v>
      </c>
    </row>
    <row r="20" spans="1:9" ht="15" customHeight="1" x14ac:dyDescent="0.7">
      <c r="A20" s="90" t="s">
        <v>14</v>
      </c>
      <c r="B20" s="90"/>
      <c r="C20" s="90"/>
      <c r="D20" s="90"/>
      <c r="E20" s="32"/>
      <c r="F20" s="33">
        <v>-207600</v>
      </c>
      <c r="G20" s="34"/>
      <c r="H20" s="33">
        <v>-19938</v>
      </c>
    </row>
    <row r="21" spans="1:9" ht="15" customHeight="1" x14ac:dyDescent="0.7">
      <c r="A21" s="90" t="s">
        <v>15</v>
      </c>
      <c r="B21" s="90"/>
      <c r="C21" s="90"/>
      <c r="D21" s="90"/>
      <c r="E21" s="32"/>
      <c r="F21" s="33">
        <v>-1748</v>
      </c>
      <c r="G21" s="34"/>
      <c r="H21" s="33">
        <v>-2159</v>
      </c>
    </row>
    <row r="22" spans="1:9" ht="3" customHeight="1" x14ac:dyDescent="0.7">
      <c r="A22" s="90"/>
      <c r="B22" s="90"/>
      <c r="C22" s="21"/>
      <c r="E22" s="32"/>
      <c r="F22" s="37"/>
      <c r="G22" s="33"/>
      <c r="H22" s="37"/>
    </row>
    <row r="23" spans="1:9" ht="18.75" customHeight="1" x14ac:dyDescent="0.7">
      <c r="A23" s="5" t="s">
        <v>16</v>
      </c>
      <c r="B23" s="5"/>
      <c r="C23" s="21"/>
      <c r="F23" s="33">
        <f>SUM(F18:F21)</f>
        <v>-209286</v>
      </c>
      <c r="G23" s="33"/>
      <c r="H23" s="33">
        <f>SUM(H18:H21)</f>
        <v>-22872</v>
      </c>
    </row>
    <row r="24" spans="1:9" x14ac:dyDescent="0.7">
      <c r="A24" s="35"/>
      <c r="B24" s="35"/>
      <c r="E24" s="36"/>
      <c r="F24" s="38"/>
      <c r="G24" s="34"/>
      <c r="H24" s="38"/>
    </row>
    <row r="25" spans="1:9" ht="19.5" customHeight="1" x14ac:dyDescent="0.7">
      <c r="A25" s="5" t="s">
        <v>17</v>
      </c>
      <c r="B25" s="35"/>
      <c r="E25" s="32"/>
      <c r="F25" s="33">
        <f>+F16+F23</f>
        <v>-305560</v>
      </c>
      <c r="G25" s="33"/>
      <c r="H25" s="33">
        <f>+H16+H23</f>
        <v>-95138</v>
      </c>
    </row>
    <row r="26" spans="1:9" ht="17.25" customHeight="1" x14ac:dyDescent="0.7">
      <c r="A26" s="90" t="s">
        <v>18</v>
      </c>
      <c r="B26" s="90"/>
      <c r="C26" s="90"/>
      <c r="D26" s="90"/>
      <c r="E26" s="32"/>
      <c r="F26" s="39">
        <v>29380</v>
      </c>
      <c r="G26" s="40"/>
      <c r="H26" s="39">
        <v>18159</v>
      </c>
      <c r="I26" s="41"/>
    </row>
    <row r="27" spans="1:9" ht="6.75" customHeight="1" x14ac:dyDescent="0.7">
      <c r="A27" s="35"/>
      <c r="B27" s="35"/>
      <c r="C27" s="32"/>
      <c r="F27" s="38"/>
      <c r="G27" s="40"/>
      <c r="H27" s="38"/>
      <c r="I27" s="41"/>
    </row>
    <row r="28" spans="1:9" ht="19.5" customHeight="1" collapsed="1" thickBot="1" x14ac:dyDescent="0.85">
      <c r="A28" s="5" t="s">
        <v>19</v>
      </c>
      <c r="B28" s="42"/>
      <c r="C28" s="32"/>
      <c r="F28" s="43">
        <f>+F25+F26</f>
        <v>-276180</v>
      </c>
      <c r="G28" s="33"/>
      <c r="H28" s="43">
        <f>+H25+H26</f>
        <v>-76979</v>
      </c>
    </row>
    <row r="29" spans="1:9" ht="14.25" thickTop="1" x14ac:dyDescent="0.7">
      <c r="A29" s="35"/>
      <c r="B29" s="35"/>
      <c r="C29" s="36"/>
      <c r="D29" s="38"/>
      <c r="F29" s="40"/>
      <c r="G29" s="34"/>
      <c r="H29" s="38"/>
    </row>
    <row r="30" spans="1:9" x14ac:dyDescent="0.7">
      <c r="A30" s="5" t="s">
        <v>20</v>
      </c>
      <c r="B30" s="35"/>
      <c r="C30" s="36"/>
      <c r="D30" s="38"/>
      <c r="F30" s="40"/>
      <c r="G30" s="34"/>
      <c r="H30" s="38"/>
    </row>
    <row r="31" spans="1:9" ht="15" customHeight="1" x14ac:dyDescent="0.7">
      <c r="A31" s="44" t="s">
        <v>21</v>
      </c>
      <c r="B31" s="42"/>
      <c r="C31" s="32"/>
      <c r="D31" s="33"/>
      <c r="F31" s="33"/>
      <c r="G31" s="33"/>
      <c r="H31" s="33"/>
    </row>
    <row r="32" spans="1:9" ht="15" customHeight="1" x14ac:dyDescent="0.7">
      <c r="A32" s="90" t="s">
        <v>22</v>
      </c>
      <c r="B32" s="90"/>
      <c r="C32" s="90"/>
      <c r="D32" s="90"/>
      <c r="F32" s="33">
        <v>648</v>
      </c>
      <c r="G32" s="33"/>
      <c r="H32" s="33">
        <v>-84</v>
      </c>
    </row>
    <row r="33" spans="1:9" ht="19.5" customHeight="1" thickBot="1" x14ac:dyDescent="0.85">
      <c r="A33" s="5" t="s">
        <v>23</v>
      </c>
      <c r="B33" s="35"/>
      <c r="C33" s="32"/>
      <c r="F33" s="45">
        <f>+hagn+F32</f>
        <v>-275532</v>
      </c>
      <c r="G33" s="33"/>
      <c r="H33" s="45">
        <f>+hagn1+H32</f>
        <v>-77063</v>
      </c>
    </row>
    <row r="34" spans="1:9" ht="4.5" customHeight="1" thickTop="1" x14ac:dyDescent="0.7">
      <c r="A34" s="5"/>
      <c r="B34" s="35"/>
      <c r="C34" s="32"/>
      <c r="F34" s="33"/>
      <c r="G34" s="33"/>
      <c r="H34" s="33"/>
    </row>
    <row r="35" spans="1:9" ht="19.5" customHeight="1" x14ac:dyDescent="0.7">
      <c r="A35" s="5"/>
      <c r="B35" s="35"/>
      <c r="C35" s="32"/>
      <c r="F35" s="33"/>
      <c r="G35" s="33"/>
      <c r="H35" s="33"/>
    </row>
    <row r="36" spans="1:9" ht="19.5" customHeight="1" x14ac:dyDescent="0.7">
      <c r="A36" s="5" t="s">
        <v>24</v>
      </c>
      <c r="B36" s="35"/>
      <c r="C36" s="32"/>
      <c r="F36" s="33"/>
      <c r="G36" s="33"/>
      <c r="H36" s="33"/>
    </row>
    <row r="37" spans="1:9" ht="17.25" customHeight="1" x14ac:dyDescent="0.7">
      <c r="A37" s="90" t="s">
        <v>25</v>
      </c>
      <c r="B37" s="90"/>
      <c r="C37" s="90"/>
      <c r="D37" s="90"/>
      <c r="E37" s="32"/>
      <c r="F37" s="46">
        <v>-1.2423258780285911</v>
      </c>
      <c r="G37" s="38"/>
      <c r="H37" s="46">
        <v>-0.42624031007751939</v>
      </c>
      <c r="I37" s="41"/>
    </row>
    <row r="38" spans="1:9" x14ac:dyDescent="0.7">
      <c r="A38" s="35"/>
      <c r="B38" s="35"/>
      <c r="C38" s="36"/>
      <c r="D38" s="40"/>
      <c r="F38" s="40"/>
      <c r="G38" s="34"/>
      <c r="H38" s="40"/>
    </row>
    <row r="39" spans="1:9" ht="15" customHeight="1" x14ac:dyDescent="0.7">
      <c r="B39" s="96"/>
      <c r="C39" s="96"/>
      <c r="D39" s="96"/>
      <c r="E39" s="96"/>
      <c r="F39" s="96"/>
      <c r="G39" s="33"/>
      <c r="H39" s="33"/>
    </row>
    <row r="40" spans="1:9" ht="4.5" customHeight="1" x14ac:dyDescent="0.7">
      <c r="A40" s="35"/>
      <c r="B40" s="35"/>
      <c r="C40" s="36"/>
      <c r="D40" s="40"/>
      <c r="F40" s="40"/>
      <c r="G40" s="34"/>
      <c r="H40" s="40"/>
    </row>
    <row r="41" spans="1:9" ht="19.5" customHeight="1" x14ac:dyDescent="0.7">
      <c r="A41" s="93"/>
      <c r="B41" s="93"/>
      <c r="C41" s="93"/>
      <c r="D41" s="93"/>
      <c r="E41" s="93"/>
      <c r="F41" s="93"/>
      <c r="G41" s="33"/>
      <c r="H41" s="33"/>
    </row>
    <row r="42" spans="1:9" ht="4.5" customHeight="1" x14ac:dyDescent="0.7">
      <c r="A42" s="5"/>
      <c r="B42" s="35"/>
      <c r="C42" s="32"/>
      <c r="D42" s="33"/>
      <c r="E42" s="33"/>
      <c r="F42" s="33"/>
      <c r="G42" s="33"/>
      <c r="H42" s="33"/>
    </row>
    <row r="43" spans="1:9" ht="46.5" customHeight="1" x14ac:dyDescent="0.8">
      <c r="A43" s="94" t="s">
        <v>26</v>
      </c>
      <c r="B43" s="94"/>
      <c r="C43" s="94"/>
      <c r="D43" s="94"/>
      <c r="E43" s="94"/>
      <c r="F43" s="94"/>
      <c r="G43" s="94"/>
      <c r="H43" s="94"/>
    </row>
    <row r="44" spans="1:9" ht="9" customHeight="1" x14ac:dyDescent="0.7">
      <c r="A44" s="20"/>
      <c r="B44" s="20"/>
      <c r="C44" s="20"/>
      <c r="D44" s="20"/>
      <c r="E44" s="20"/>
      <c r="F44" s="20"/>
      <c r="G44" s="20"/>
      <c r="H44" s="20"/>
    </row>
    <row r="45" spans="1:9" ht="9" customHeight="1" x14ac:dyDescent="0.7">
      <c r="A45" s="41"/>
      <c r="B45" s="41"/>
      <c r="C45" s="41"/>
      <c r="D45" s="41"/>
      <c r="E45" s="41"/>
      <c r="F45" s="41"/>
      <c r="G45" s="41"/>
      <c r="H45" s="41"/>
    </row>
    <row r="46" spans="1:9" ht="15.75" customHeight="1" x14ac:dyDescent="0.7">
      <c r="A46" s="6" t="s">
        <v>27</v>
      </c>
      <c r="B46" s="47"/>
      <c r="C46" s="3"/>
      <c r="D46" s="7"/>
      <c r="E46" s="3"/>
      <c r="F46" s="97" t="s">
        <v>28</v>
      </c>
      <c r="G46" s="1"/>
      <c r="H46" s="97" t="s">
        <v>29</v>
      </c>
    </row>
    <row r="47" spans="1:9" s="8" customFormat="1" ht="15" customHeight="1" x14ac:dyDescent="0.65">
      <c r="B47" s="9"/>
      <c r="C47" s="10"/>
      <c r="D47" s="11"/>
      <c r="E47" s="48"/>
      <c r="F47" s="97"/>
      <c r="G47" s="48"/>
      <c r="H47" s="97"/>
    </row>
    <row r="48" spans="1:9" ht="15" customHeight="1" x14ac:dyDescent="0.7">
      <c r="A48" s="12" t="s">
        <v>30</v>
      </c>
      <c r="B48" s="49"/>
      <c r="C48" s="50"/>
      <c r="D48" s="51"/>
      <c r="E48" s="51"/>
      <c r="F48" s="51"/>
      <c r="G48" s="51"/>
      <c r="H48" s="52"/>
    </row>
    <row r="49" spans="1:8" ht="15" customHeight="1" x14ac:dyDescent="0.7">
      <c r="A49" s="98" t="s">
        <v>31</v>
      </c>
      <c r="B49" s="98"/>
      <c r="C49" s="98"/>
      <c r="D49" s="53"/>
      <c r="E49" s="33"/>
      <c r="F49" s="33">
        <v>224533</v>
      </c>
      <c r="G49" s="33"/>
      <c r="H49" s="33">
        <v>220594</v>
      </c>
    </row>
    <row r="50" spans="1:8" ht="15" customHeight="1" x14ac:dyDescent="0.7">
      <c r="A50" s="98" t="s">
        <v>32</v>
      </c>
      <c r="B50" s="98"/>
      <c r="C50" s="98"/>
      <c r="D50" s="53"/>
      <c r="E50" s="33"/>
      <c r="F50" s="33">
        <v>47788</v>
      </c>
      <c r="G50" s="33"/>
      <c r="H50" s="33">
        <v>47501</v>
      </c>
    </row>
    <row r="51" spans="1:8" ht="15" customHeight="1" x14ac:dyDescent="0.7">
      <c r="A51" s="98" t="s">
        <v>33</v>
      </c>
      <c r="B51" s="98"/>
      <c r="C51" s="98"/>
      <c r="D51" s="53"/>
      <c r="E51" s="34"/>
      <c r="F51" s="33">
        <v>11911</v>
      </c>
      <c r="G51" s="34"/>
      <c r="H51" s="34">
        <v>11643</v>
      </c>
    </row>
    <row r="52" spans="1:8" ht="15" customHeight="1" x14ac:dyDescent="0.7">
      <c r="A52" s="98" t="s">
        <v>34</v>
      </c>
      <c r="B52" s="98"/>
      <c r="C52" s="98"/>
      <c r="D52" s="53"/>
      <c r="E52" s="34"/>
      <c r="F52" s="33">
        <v>14527</v>
      </c>
      <c r="G52" s="34"/>
      <c r="H52" s="34">
        <v>25652</v>
      </c>
    </row>
    <row r="53" spans="1:8" ht="15" customHeight="1" x14ac:dyDescent="0.7">
      <c r="A53" s="98" t="s">
        <v>35</v>
      </c>
      <c r="B53" s="98"/>
      <c r="C53" s="98"/>
      <c r="D53" s="53"/>
      <c r="E53" s="34"/>
      <c r="F53" s="33">
        <v>13070</v>
      </c>
      <c r="G53" s="33"/>
      <c r="H53" s="33">
        <v>3286</v>
      </c>
    </row>
    <row r="54" spans="1:8" ht="15" customHeight="1" x14ac:dyDescent="0.7">
      <c r="A54" s="98" t="s">
        <v>36</v>
      </c>
      <c r="B54" s="98"/>
      <c r="C54" s="98"/>
      <c r="D54" s="53"/>
      <c r="E54" s="34"/>
      <c r="F54" s="33">
        <v>47586</v>
      </c>
      <c r="G54" s="33"/>
      <c r="H54" s="33">
        <v>48568</v>
      </c>
    </row>
    <row r="55" spans="1:8" ht="15" customHeight="1" x14ac:dyDescent="0.7">
      <c r="A55" s="98" t="s">
        <v>37</v>
      </c>
      <c r="B55" s="98"/>
      <c r="C55" s="98"/>
      <c r="D55" s="53"/>
      <c r="E55" s="34"/>
      <c r="F55" s="33">
        <v>2012</v>
      </c>
      <c r="G55" s="33"/>
      <c r="H55" s="33">
        <v>5780</v>
      </c>
    </row>
    <row r="56" spans="1:8" ht="15" customHeight="1" x14ac:dyDescent="0.7">
      <c r="A56" s="98" t="s">
        <v>38</v>
      </c>
      <c r="B56" s="98"/>
      <c r="C56" s="98"/>
      <c r="D56" s="53"/>
      <c r="E56" s="34"/>
      <c r="F56" s="33">
        <v>25187</v>
      </c>
      <c r="G56" s="33"/>
      <c r="H56" s="33">
        <v>25187</v>
      </c>
    </row>
    <row r="57" spans="1:8" ht="15" customHeight="1" x14ac:dyDescent="0.7">
      <c r="A57" s="98" t="s">
        <v>39</v>
      </c>
      <c r="B57" s="98"/>
      <c r="C57" s="98"/>
      <c r="D57" s="53"/>
      <c r="E57" s="34"/>
      <c r="F57" s="33">
        <v>239710</v>
      </c>
      <c r="G57" s="33"/>
      <c r="H57" s="33">
        <v>209496</v>
      </c>
    </row>
    <row r="58" spans="1:8" ht="4.5" customHeight="1" x14ac:dyDescent="0.7">
      <c r="A58" s="35"/>
      <c r="B58" s="35"/>
      <c r="C58" s="36"/>
      <c r="D58" s="38"/>
      <c r="E58" s="34"/>
      <c r="F58" s="37"/>
      <c r="G58" s="33"/>
      <c r="H58" s="37"/>
    </row>
    <row r="59" spans="1:8" ht="15" customHeight="1" x14ac:dyDescent="0.7">
      <c r="A59" s="99" t="s">
        <v>40</v>
      </c>
      <c r="B59" s="99"/>
      <c r="C59" s="54"/>
      <c r="D59" s="33"/>
      <c r="E59" s="34"/>
      <c r="F59" s="55">
        <f>SUM(F49:F58)</f>
        <v>626324</v>
      </c>
      <c r="G59" s="33"/>
      <c r="H59" s="55">
        <f>SUM(H49:H58)</f>
        <v>597707</v>
      </c>
    </row>
    <row r="60" spans="1:8" ht="15" customHeight="1" x14ac:dyDescent="0.7">
      <c r="A60" s="49"/>
      <c r="B60" s="49"/>
      <c r="C60" s="50"/>
      <c r="D60" s="56"/>
      <c r="E60" s="57"/>
      <c r="F60" s="56"/>
      <c r="G60" s="56"/>
      <c r="H60" s="56"/>
    </row>
    <row r="61" spans="1:8" ht="15" customHeight="1" x14ac:dyDescent="0.7">
      <c r="A61" s="12" t="s">
        <v>41</v>
      </c>
      <c r="B61" s="58"/>
      <c r="C61" s="54"/>
      <c r="D61" s="59"/>
      <c r="E61" s="60"/>
      <c r="F61" s="59"/>
      <c r="G61" s="59"/>
      <c r="H61" s="59"/>
    </row>
    <row r="62" spans="1:8" ht="15" customHeight="1" x14ac:dyDescent="0.7">
      <c r="A62" s="98" t="s">
        <v>42</v>
      </c>
      <c r="B62" s="98"/>
      <c r="C62" s="98"/>
      <c r="D62" s="53"/>
      <c r="E62" s="34"/>
      <c r="F62" s="33">
        <v>75236</v>
      </c>
      <c r="G62" s="33"/>
      <c r="H62" s="33">
        <v>71470</v>
      </c>
    </row>
    <row r="63" spans="1:8" ht="15" customHeight="1" x14ac:dyDescent="0.7">
      <c r="A63" s="98" t="s">
        <v>43</v>
      </c>
      <c r="B63" s="98"/>
      <c r="C63" s="98"/>
      <c r="D63" s="53"/>
      <c r="E63" s="34"/>
      <c r="F63" s="33">
        <v>30020</v>
      </c>
      <c r="G63" s="33"/>
      <c r="H63" s="33">
        <v>32972</v>
      </c>
    </row>
    <row r="64" spans="1:8" ht="15" customHeight="1" x14ac:dyDescent="0.7">
      <c r="A64" s="98" t="s">
        <v>35</v>
      </c>
      <c r="B64" s="98"/>
      <c r="C64" s="98"/>
      <c r="D64" s="53"/>
      <c r="E64" s="34"/>
      <c r="F64" s="33">
        <v>14691</v>
      </c>
      <c r="G64" s="33"/>
      <c r="H64" s="33">
        <v>25370</v>
      </c>
    </row>
    <row r="65" spans="1:8" ht="15" customHeight="1" x14ac:dyDescent="0.7">
      <c r="A65" s="98" t="s">
        <v>44</v>
      </c>
      <c r="B65" s="98"/>
      <c r="C65" s="98"/>
      <c r="D65" s="53"/>
      <c r="E65" s="34"/>
      <c r="F65" s="33">
        <v>31799</v>
      </c>
      <c r="G65" s="33"/>
      <c r="H65" s="33">
        <v>32949</v>
      </c>
    </row>
    <row r="66" spans="1:8" ht="15" customHeight="1" collapsed="1" x14ac:dyDescent="0.7">
      <c r="A66" s="98" t="s">
        <v>45</v>
      </c>
      <c r="B66" s="98"/>
      <c r="C66" s="98"/>
      <c r="D66" s="53"/>
      <c r="E66" s="34"/>
      <c r="F66" s="33">
        <v>1551</v>
      </c>
      <c r="G66" s="33"/>
      <c r="H66" s="33">
        <v>1548</v>
      </c>
    </row>
    <row r="67" spans="1:8" ht="15" customHeight="1" x14ac:dyDescent="0.7">
      <c r="A67" s="98" t="s">
        <v>46</v>
      </c>
      <c r="B67" s="98"/>
      <c r="C67" s="98"/>
      <c r="D67" s="53"/>
      <c r="E67" s="34"/>
      <c r="F67" s="33">
        <v>115844</v>
      </c>
      <c r="G67" s="34"/>
      <c r="H67" s="33">
        <v>66427</v>
      </c>
    </row>
    <row r="68" spans="1:8" ht="4.5" customHeight="1" x14ac:dyDescent="0.7">
      <c r="A68" s="35"/>
      <c r="B68" s="35"/>
      <c r="C68" s="36"/>
      <c r="D68" s="53"/>
      <c r="E68" s="34"/>
      <c r="F68" s="61"/>
      <c r="G68" s="34"/>
      <c r="H68" s="61"/>
    </row>
    <row r="69" spans="1:8" ht="15" customHeight="1" x14ac:dyDescent="0.7">
      <c r="A69" s="99" t="s">
        <v>47</v>
      </c>
      <c r="B69" s="99"/>
      <c r="C69" s="62"/>
      <c r="D69" s="33"/>
      <c r="E69" s="34"/>
      <c r="F69" s="63">
        <f>SUM(F62:F68)</f>
        <v>269141</v>
      </c>
      <c r="G69" s="34"/>
      <c r="H69" s="63">
        <f>SUM(H62:H68)</f>
        <v>230736</v>
      </c>
    </row>
    <row r="70" spans="1:8" ht="11.65" customHeight="1" x14ac:dyDescent="0.7">
      <c r="A70" s="64"/>
      <c r="B70" s="65"/>
      <c r="C70" s="62"/>
      <c r="D70" s="33"/>
      <c r="E70" s="33"/>
      <c r="F70" s="33"/>
      <c r="G70" s="33"/>
      <c r="H70" s="33"/>
    </row>
    <row r="71" spans="1:8" ht="15" customHeight="1" thickBot="1" x14ac:dyDescent="0.85">
      <c r="A71" s="99" t="s">
        <v>48</v>
      </c>
      <c r="B71" s="99"/>
      <c r="C71" s="54"/>
      <c r="D71" s="33"/>
      <c r="E71" s="33"/>
      <c r="F71" s="43">
        <f>F69+F59</f>
        <v>895465</v>
      </c>
      <c r="G71" s="33"/>
      <c r="H71" s="43">
        <f>H69+H59</f>
        <v>828443</v>
      </c>
    </row>
    <row r="72" spans="1:8" ht="15" customHeight="1" thickTop="1" x14ac:dyDescent="0.7">
      <c r="A72" s="13"/>
      <c r="B72" s="13"/>
      <c r="C72" s="54"/>
      <c r="D72" s="33"/>
      <c r="E72" s="33"/>
      <c r="F72" s="33"/>
      <c r="G72" s="33"/>
      <c r="H72" s="33"/>
    </row>
    <row r="73" spans="1:8" ht="15" customHeight="1" x14ac:dyDescent="0.7">
      <c r="A73" s="13"/>
      <c r="B73" s="13"/>
      <c r="C73" s="54"/>
      <c r="D73" s="33"/>
      <c r="E73" s="33"/>
      <c r="F73" s="33"/>
      <c r="G73" s="33"/>
      <c r="H73" s="33"/>
    </row>
    <row r="74" spans="1:8" ht="15" customHeight="1" x14ac:dyDescent="0.7">
      <c r="A74" s="93"/>
      <c r="B74" s="93"/>
      <c r="C74" s="93"/>
      <c r="D74" s="93"/>
      <c r="E74" s="93"/>
      <c r="F74" s="93"/>
      <c r="G74" s="33"/>
      <c r="H74" s="33"/>
    </row>
    <row r="75" spans="1:8" ht="15" customHeight="1" x14ac:dyDescent="0.7">
      <c r="A75" s="13"/>
      <c r="B75" s="13"/>
      <c r="C75" s="54"/>
      <c r="D75" s="33"/>
      <c r="E75" s="33"/>
      <c r="F75" s="33"/>
      <c r="G75" s="33"/>
      <c r="H75" s="33"/>
    </row>
    <row r="76" spans="1:8" ht="15" customHeight="1" x14ac:dyDescent="0.7">
      <c r="A76" s="13"/>
      <c r="B76" s="13"/>
      <c r="C76" s="54"/>
      <c r="D76" s="33"/>
      <c r="E76" s="33"/>
      <c r="F76" s="33"/>
      <c r="G76" s="33"/>
      <c r="H76" s="33"/>
    </row>
    <row r="77" spans="1:8" ht="15" customHeight="1" x14ac:dyDescent="0.7">
      <c r="A77" s="13"/>
      <c r="B77" s="13"/>
      <c r="C77" s="54"/>
      <c r="D77" s="33"/>
      <c r="E77" s="33"/>
      <c r="F77" s="33"/>
      <c r="G77" s="33"/>
      <c r="H77" s="33"/>
    </row>
    <row r="78" spans="1:8" ht="15" customHeight="1" x14ac:dyDescent="0.7">
      <c r="A78" s="13"/>
      <c r="B78" s="13"/>
      <c r="C78" s="54"/>
      <c r="D78" s="33"/>
      <c r="E78" s="33"/>
      <c r="F78" s="33"/>
      <c r="G78" s="33"/>
      <c r="H78" s="33"/>
    </row>
    <row r="79" spans="1:8" ht="15" customHeight="1" x14ac:dyDescent="0.7">
      <c r="A79" s="13"/>
      <c r="B79" s="13"/>
      <c r="C79" s="54"/>
      <c r="D79" s="33"/>
      <c r="E79" s="33"/>
      <c r="F79" s="33"/>
      <c r="G79" s="33"/>
      <c r="H79" s="33"/>
    </row>
    <row r="80" spans="1:8" ht="15" customHeight="1" x14ac:dyDescent="0.7">
      <c r="A80" s="13"/>
      <c r="B80" s="13"/>
      <c r="C80" s="54"/>
      <c r="D80" s="33"/>
      <c r="E80" s="33"/>
      <c r="F80" s="33"/>
      <c r="G80" s="33"/>
      <c r="H80" s="33"/>
    </row>
    <row r="81" spans="1:8" ht="15" customHeight="1" x14ac:dyDescent="0.7">
      <c r="A81" s="13"/>
      <c r="B81" s="13"/>
      <c r="C81" s="54"/>
      <c r="D81" s="33"/>
      <c r="E81" s="33"/>
      <c r="F81" s="33"/>
      <c r="G81" s="33"/>
      <c r="H81" s="33"/>
    </row>
    <row r="82" spans="1:8" ht="15" customHeight="1" x14ac:dyDescent="0.7">
      <c r="A82" s="13"/>
      <c r="B82" s="13"/>
      <c r="C82" s="54"/>
      <c r="D82" s="33"/>
      <c r="E82" s="33"/>
      <c r="F82" s="33"/>
      <c r="G82" s="33"/>
      <c r="H82" s="33"/>
    </row>
    <row r="83" spans="1:8" ht="15" customHeight="1" x14ac:dyDescent="0.7">
      <c r="A83" s="13"/>
      <c r="B83" s="13"/>
      <c r="C83" s="54"/>
      <c r="D83" s="33"/>
      <c r="E83" s="33"/>
      <c r="F83" s="33"/>
      <c r="G83" s="33"/>
      <c r="H83" s="33"/>
    </row>
    <row r="84" spans="1:8" ht="15" customHeight="1" x14ac:dyDescent="0.7">
      <c r="A84" s="13"/>
      <c r="B84" s="13"/>
      <c r="C84" s="54"/>
      <c r="D84" s="33"/>
      <c r="E84" s="33"/>
      <c r="F84" s="33"/>
      <c r="G84" s="33"/>
      <c r="H84" s="33"/>
    </row>
    <row r="85" spans="1:8" ht="15" customHeight="1" x14ac:dyDescent="0.7">
      <c r="A85" s="13"/>
      <c r="B85" s="13"/>
      <c r="C85" s="54"/>
      <c r="D85" s="33"/>
      <c r="E85" s="33"/>
      <c r="F85" s="33"/>
      <c r="G85" s="33"/>
      <c r="H85" s="33"/>
    </row>
    <row r="86" spans="1:8" ht="15" customHeight="1" x14ac:dyDescent="0.7">
      <c r="A86" s="13"/>
      <c r="B86" s="13"/>
      <c r="C86" s="54"/>
      <c r="D86" s="33"/>
      <c r="E86" s="33"/>
      <c r="F86" s="33"/>
      <c r="G86" s="33"/>
      <c r="H86" s="33"/>
    </row>
    <row r="87" spans="1:8" ht="15" customHeight="1" x14ac:dyDescent="0.7">
      <c r="A87" s="13"/>
      <c r="B87" s="13"/>
      <c r="C87" s="54"/>
      <c r="D87" s="33"/>
      <c r="E87" s="33"/>
      <c r="F87" s="33"/>
      <c r="G87" s="33"/>
      <c r="H87" s="33"/>
    </row>
    <row r="88" spans="1:8" ht="15" customHeight="1" x14ac:dyDescent="0.7">
      <c r="A88" s="13"/>
      <c r="B88" s="13"/>
      <c r="C88" s="54"/>
      <c r="D88" s="33"/>
      <c r="E88" s="33"/>
      <c r="F88" s="33"/>
      <c r="G88" s="33"/>
      <c r="H88" s="33"/>
    </row>
    <row r="89" spans="1:8" ht="15" customHeight="1" x14ac:dyDescent="0.7">
      <c r="A89" s="13"/>
      <c r="B89" s="13"/>
      <c r="C89" s="54"/>
      <c r="D89" s="33"/>
      <c r="E89" s="33"/>
      <c r="F89" s="33"/>
      <c r="G89" s="33"/>
      <c r="H89" s="33"/>
    </row>
    <row r="90" spans="1:8" ht="15" customHeight="1" x14ac:dyDescent="0.7">
      <c r="A90" s="13"/>
      <c r="G90" s="33"/>
      <c r="H90" s="33"/>
    </row>
    <row r="91" spans="1:8" ht="15" customHeight="1" x14ac:dyDescent="0.7">
      <c r="A91" s="13"/>
      <c r="B91" s="13"/>
      <c r="C91" s="54"/>
      <c r="D91" s="33"/>
      <c r="E91" s="33"/>
      <c r="F91" s="33"/>
      <c r="G91" s="33"/>
      <c r="H91" s="33"/>
    </row>
    <row r="92" spans="1:8" ht="46.5" customHeight="1" x14ac:dyDescent="0.8">
      <c r="A92" s="94" t="s">
        <v>26</v>
      </c>
      <c r="B92" s="94"/>
      <c r="C92" s="94"/>
      <c r="D92" s="94"/>
      <c r="E92" s="94"/>
      <c r="F92" s="94"/>
      <c r="G92" s="94"/>
      <c r="H92" s="94"/>
    </row>
    <row r="93" spans="1:8" ht="9" customHeight="1" x14ac:dyDescent="0.7">
      <c r="A93" s="20"/>
      <c r="B93" s="20"/>
      <c r="C93" s="20"/>
      <c r="D93" s="20"/>
      <c r="E93" s="20"/>
      <c r="F93" s="20"/>
      <c r="G93" s="20"/>
      <c r="H93" s="20"/>
    </row>
    <row r="94" spans="1:8" collapsed="1" x14ac:dyDescent="0.7">
      <c r="A94" s="64"/>
      <c r="B94" s="66" t="s">
        <v>50</v>
      </c>
      <c r="C94" s="50"/>
      <c r="D94" s="64"/>
      <c r="E94" s="64"/>
      <c r="F94" s="67"/>
      <c r="G94" s="64"/>
      <c r="H94" s="67"/>
    </row>
    <row r="95" spans="1:8" s="8" customFormat="1" ht="15" customHeight="1" x14ac:dyDescent="0.7">
      <c r="A95" s="6" t="s">
        <v>27</v>
      </c>
      <c r="B95" s="14"/>
      <c r="C95" s="3"/>
      <c r="D95" s="3"/>
      <c r="E95" s="1"/>
      <c r="F95" s="97" t="s">
        <v>28</v>
      </c>
      <c r="G95" s="1"/>
      <c r="H95" s="97" t="s">
        <v>29</v>
      </c>
    </row>
    <row r="96" spans="1:8" ht="15" customHeight="1" x14ac:dyDescent="0.7">
      <c r="B96" s="41"/>
      <c r="C96" s="10"/>
      <c r="D96" s="11"/>
      <c r="E96" s="48"/>
      <c r="F96" s="97"/>
      <c r="G96" s="48"/>
      <c r="H96" s="97"/>
    </row>
    <row r="97" spans="1:8" ht="15" customHeight="1" x14ac:dyDescent="0.7">
      <c r="A97" s="15" t="s">
        <v>51</v>
      </c>
      <c r="B97" s="58"/>
      <c r="C97" s="32" t="s">
        <v>113</v>
      </c>
      <c r="D97" s="59"/>
      <c r="E97" s="59"/>
      <c r="F97" s="59"/>
      <c r="G97" s="59"/>
      <c r="H97" s="59"/>
    </row>
    <row r="98" spans="1:8" ht="15" customHeight="1" x14ac:dyDescent="0.7">
      <c r="A98" s="90" t="s">
        <v>52</v>
      </c>
      <c r="B98" s="90"/>
      <c r="C98" s="90"/>
      <c r="D98" s="34"/>
      <c r="E98" s="34"/>
      <c r="F98" s="34">
        <v>2281</v>
      </c>
      <c r="G98" s="34"/>
      <c r="H98" s="34">
        <v>2126</v>
      </c>
    </row>
    <row r="99" spans="1:8" ht="15" customHeight="1" x14ac:dyDescent="0.7">
      <c r="A99" s="90" t="s">
        <v>53</v>
      </c>
      <c r="B99" s="90"/>
      <c r="C99" s="90"/>
      <c r="D99" s="34"/>
      <c r="E99" s="34"/>
      <c r="F99" s="34">
        <v>1235274</v>
      </c>
      <c r="G99" s="34"/>
      <c r="H99" s="34">
        <v>1058432</v>
      </c>
    </row>
    <row r="100" spans="1:8" ht="15" customHeight="1" x14ac:dyDescent="0.7">
      <c r="A100" s="90" t="s">
        <v>54</v>
      </c>
      <c r="B100" s="90"/>
      <c r="C100" s="90"/>
      <c r="D100" s="68"/>
      <c r="E100" s="34"/>
      <c r="F100" s="34">
        <v>37766</v>
      </c>
      <c r="G100" s="34"/>
      <c r="H100" s="34">
        <v>30582</v>
      </c>
    </row>
    <row r="101" spans="1:8" ht="15" customHeight="1" x14ac:dyDescent="0.7">
      <c r="A101" s="90" t="s">
        <v>55</v>
      </c>
      <c r="B101" s="90"/>
      <c r="C101" s="90"/>
      <c r="D101" s="34"/>
      <c r="E101" s="34"/>
      <c r="F101" s="34">
        <v>-794</v>
      </c>
      <c r="G101" s="34"/>
      <c r="H101" s="34">
        <v>-1442</v>
      </c>
    </row>
    <row r="102" spans="1:8" ht="15" customHeight="1" x14ac:dyDescent="0.7">
      <c r="A102" s="90" t="s">
        <v>56</v>
      </c>
      <c r="B102" s="90"/>
      <c r="C102" s="90"/>
      <c r="D102" s="34"/>
      <c r="E102" s="34"/>
      <c r="F102" s="34">
        <v>-1930294</v>
      </c>
      <c r="G102" s="34"/>
      <c r="H102" s="34">
        <v>-1654114</v>
      </c>
    </row>
    <row r="103" spans="1:8" ht="3.75" customHeight="1" x14ac:dyDescent="0.7">
      <c r="A103" s="31"/>
      <c r="B103" s="31"/>
      <c r="C103" s="36"/>
      <c r="D103" s="40"/>
      <c r="E103" s="34"/>
      <c r="F103" s="61"/>
      <c r="G103" s="34"/>
      <c r="H103" s="61"/>
    </row>
    <row r="104" spans="1:8" ht="19.5" customHeight="1" x14ac:dyDescent="0.7">
      <c r="A104" s="12" t="s">
        <v>57</v>
      </c>
      <c r="B104" s="12"/>
      <c r="C104" s="62"/>
      <c r="D104" s="33"/>
      <c r="E104" s="33"/>
      <c r="F104" s="55">
        <f>SUM(F98:F103)</f>
        <v>-655767</v>
      </c>
      <c r="G104" s="33"/>
      <c r="H104" s="55">
        <f>SUM(H98:H103)</f>
        <v>-564416</v>
      </c>
    </row>
    <row r="105" spans="1:8" ht="11.65" customHeight="1" x14ac:dyDescent="0.7">
      <c r="A105" s="69"/>
      <c r="B105" s="35"/>
      <c r="C105" s="62"/>
      <c r="D105" s="33"/>
      <c r="E105" s="33"/>
      <c r="F105" s="33"/>
      <c r="G105" s="33"/>
      <c r="H105" s="33"/>
    </row>
    <row r="106" spans="1:8" ht="15" customHeight="1" x14ac:dyDescent="0.7">
      <c r="A106" s="15" t="s">
        <v>58</v>
      </c>
      <c r="B106" s="58"/>
      <c r="C106" s="70"/>
      <c r="D106" s="59"/>
      <c r="E106" s="59"/>
      <c r="F106" s="59"/>
      <c r="G106" s="59"/>
      <c r="H106" s="59"/>
    </row>
    <row r="107" spans="1:8" ht="15" customHeight="1" x14ac:dyDescent="0.7">
      <c r="A107" s="90" t="s">
        <v>59</v>
      </c>
      <c r="B107" s="90"/>
      <c r="C107" s="90"/>
      <c r="D107" s="34"/>
      <c r="E107" s="34"/>
      <c r="F107" s="33">
        <v>770656</v>
      </c>
      <c r="G107" s="34"/>
      <c r="H107" s="34">
        <v>744654</v>
      </c>
    </row>
    <row r="108" spans="1:8" ht="15" customHeight="1" x14ac:dyDescent="0.7">
      <c r="A108" s="90" t="s">
        <v>60</v>
      </c>
      <c r="B108" s="90"/>
      <c r="C108" s="90"/>
      <c r="D108" s="34"/>
      <c r="E108" s="34"/>
      <c r="F108" s="33">
        <v>520576</v>
      </c>
      <c r="G108" s="34"/>
      <c r="H108" s="34">
        <v>380232</v>
      </c>
    </row>
    <row r="109" spans="1:8" ht="15" customHeight="1" x14ac:dyDescent="0.7">
      <c r="A109" s="90" t="s">
        <v>61</v>
      </c>
      <c r="B109" s="90"/>
      <c r="C109" s="90"/>
      <c r="D109" s="34"/>
      <c r="E109" s="34"/>
      <c r="F109" s="33">
        <v>7440</v>
      </c>
      <c r="G109" s="34"/>
      <c r="H109" s="34">
        <v>7440</v>
      </c>
    </row>
    <row r="110" spans="1:8" ht="15" customHeight="1" x14ac:dyDescent="0.7">
      <c r="A110" s="90" t="s">
        <v>62</v>
      </c>
      <c r="B110" s="90"/>
      <c r="C110" s="90"/>
      <c r="D110" s="33"/>
      <c r="E110" s="34"/>
      <c r="F110" s="33">
        <v>36865</v>
      </c>
      <c r="G110" s="34"/>
      <c r="H110" s="34">
        <v>35369</v>
      </c>
    </row>
    <row r="111" spans="1:8" ht="15" customHeight="1" x14ac:dyDescent="0.7">
      <c r="A111" s="90" t="s">
        <v>63</v>
      </c>
      <c r="B111" s="90"/>
      <c r="C111" s="90"/>
      <c r="D111" s="33"/>
      <c r="E111" s="34"/>
      <c r="F111" s="33">
        <v>544</v>
      </c>
      <c r="G111" s="34"/>
      <c r="H111" s="34">
        <v>544</v>
      </c>
    </row>
    <row r="112" spans="1:8" ht="15" customHeight="1" x14ac:dyDescent="0.7">
      <c r="A112" s="90" t="s">
        <v>64</v>
      </c>
      <c r="B112" s="90"/>
      <c r="C112" s="90"/>
      <c r="D112" s="33"/>
      <c r="E112" s="34"/>
      <c r="F112" s="33">
        <v>54651</v>
      </c>
      <c r="G112" s="34"/>
      <c r="H112" s="34">
        <v>57017</v>
      </c>
    </row>
    <row r="113" spans="1:8" ht="15" customHeight="1" x14ac:dyDescent="0.7">
      <c r="A113" s="90" t="s">
        <v>65</v>
      </c>
      <c r="B113" s="90"/>
      <c r="C113" s="90"/>
      <c r="D113" s="33"/>
      <c r="E113" s="34"/>
      <c r="F113" s="33">
        <v>166</v>
      </c>
      <c r="G113" s="34"/>
      <c r="H113" s="34">
        <v>309</v>
      </c>
    </row>
    <row r="114" spans="1:8" ht="4.5" customHeight="1" x14ac:dyDescent="0.7">
      <c r="A114" s="35"/>
      <c r="B114" s="35"/>
      <c r="C114" s="32"/>
      <c r="D114" s="40"/>
      <c r="E114" s="34"/>
      <c r="F114" s="37"/>
      <c r="G114" s="34"/>
      <c r="H114" s="61"/>
    </row>
    <row r="115" spans="1:8" ht="15" customHeight="1" x14ac:dyDescent="0.7">
      <c r="A115" s="15" t="s">
        <v>66</v>
      </c>
      <c r="B115" s="65"/>
      <c r="C115" s="50"/>
      <c r="D115" s="33"/>
      <c r="E115" s="33"/>
      <c r="F115" s="55">
        <f>SUM(F107:F113)</f>
        <v>1390898</v>
      </c>
      <c r="G115" s="33"/>
      <c r="H115" s="55">
        <f>SUM(H107:H113)</f>
        <v>1225565</v>
      </c>
    </row>
    <row r="116" spans="1:8" ht="15" customHeight="1" x14ac:dyDescent="0.7">
      <c r="A116" s="15"/>
      <c r="B116" s="65"/>
      <c r="C116" s="50"/>
      <c r="D116" s="33"/>
      <c r="E116" s="33"/>
      <c r="F116" s="33"/>
      <c r="G116" s="33"/>
      <c r="H116" s="33"/>
    </row>
    <row r="117" spans="1:8" ht="15" customHeight="1" x14ac:dyDescent="0.7">
      <c r="A117" s="12" t="s">
        <v>67</v>
      </c>
      <c r="B117" s="41"/>
      <c r="C117" s="54"/>
      <c r="D117" s="71"/>
      <c r="E117" s="71"/>
      <c r="F117" s="71"/>
      <c r="G117" s="71"/>
      <c r="H117" s="71"/>
    </row>
    <row r="118" spans="1:8" ht="15" customHeight="1" x14ac:dyDescent="0.7">
      <c r="A118" s="90" t="s">
        <v>68</v>
      </c>
      <c r="B118" s="90"/>
      <c r="C118" s="90"/>
      <c r="D118" s="33"/>
      <c r="E118" s="34"/>
      <c r="F118" s="33">
        <v>29766</v>
      </c>
      <c r="G118" s="34"/>
      <c r="H118" s="34">
        <v>49188</v>
      </c>
    </row>
    <row r="119" spans="1:8" ht="15" customHeight="1" x14ac:dyDescent="0.7">
      <c r="A119" s="90" t="s">
        <v>62</v>
      </c>
      <c r="B119" s="90"/>
      <c r="C119" s="90"/>
      <c r="D119" s="33"/>
      <c r="E119" s="34"/>
      <c r="F119" s="33">
        <v>5222</v>
      </c>
      <c r="G119" s="34"/>
      <c r="H119" s="34">
        <v>5163</v>
      </c>
    </row>
    <row r="120" spans="1:8" ht="15" customHeight="1" x14ac:dyDescent="0.7">
      <c r="A120" s="90" t="s">
        <v>69</v>
      </c>
      <c r="B120" s="90"/>
      <c r="C120" s="90"/>
      <c r="D120" s="34"/>
      <c r="E120" s="34"/>
      <c r="F120" s="33">
        <v>23048</v>
      </c>
      <c r="G120" s="34"/>
      <c r="H120" s="34">
        <v>19916</v>
      </c>
    </row>
    <row r="121" spans="1:8" ht="15" customHeight="1" x14ac:dyDescent="0.7">
      <c r="A121" s="90" t="s">
        <v>70</v>
      </c>
      <c r="B121" s="90"/>
      <c r="C121" s="90"/>
      <c r="D121" s="34"/>
      <c r="E121" s="34"/>
      <c r="F121" s="33">
        <v>561</v>
      </c>
      <c r="G121" s="34"/>
      <c r="H121" s="34">
        <v>1131</v>
      </c>
    </row>
    <row r="122" spans="1:8" ht="15" customHeight="1" x14ac:dyDescent="0.7">
      <c r="A122" s="90" t="s">
        <v>64</v>
      </c>
      <c r="B122" s="90"/>
      <c r="C122" s="90"/>
      <c r="D122" s="33"/>
      <c r="E122" s="34"/>
      <c r="F122" s="33">
        <v>24847</v>
      </c>
      <c r="G122" s="34"/>
      <c r="H122" s="34">
        <v>36915</v>
      </c>
    </row>
    <row r="123" spans="1:8" ht="15" customHeight="1" x14ac:dyDescent="0.7">
      <c r="A123" s="90" t="s">
        <v>71</v>
      </c>
      <c r="B123" s="90"/>
      <c r="C123" s="90"/>
      <c r="D123" s="33"/>
      <c r="E123" s="33"/>
      <c r="F123" s="33">
        <v>1790</v>
      </c>
      <c r="G123" s="33"/>
      <c r="H123" s="34">
        <v>934</v>
      </c>
    </row>
    <row r="124" spans="1:8" ht="15" customHeight="1" x14ac:dyDescent="0.7">
      <c r="A124" s="90" t="s">
        <v>72</v>
      </c>
      <c r="B124" s="90"/>
      <c r="C124" s="90"/>
      <c r="D124" s="33"/>
      <c r="E124" s="34"/>
      <c r="F124" s="33">
        <v>75100</v>
      </c>
      <c r="G124" s="34"/>
      <c r="H124" s="34">
        <v>54047</v>
      </c>
    </row>
    <row r="125" spans="1:8" ht="4.5" customHeight="1" x14ac:dyDescent="0.7">
      <c r="A125" s="35"/>
      <c r="B125" s="35"/>
      <c r="C125" s="36"/>
      <c r="D125" s="40"/>
      <c r="E125" s="34"/>
      <c r="F125" s="61"/>
      <c r="G125" s="34"/>
      <c r="H125" s="61"/>
    </row>
    <row r="126" spans="1:8" ht="15" customHeight="1" x14ac:dyDescent="0.7">
      <c r="A126" s="15" t="s">
        <v>73</v>
      </c>
      <c r="B126" s="65"/>
      <c r="C126" s="50"/>
      <c r="D126" s="33"/>
      <c r="E126" s="33"/>
      <c r="F126" s="55">
        <f>SUM(F118:F124)</f>
        <v>160334</v>
      </c>
      <c r="G126" s="33"/>
      <c r="H126" s="55">
        <f>SUM(H118:H125)</f>
        <v>167294</v>
      </c>
    </row>
    <row r="127" spans="1:8" ht="19.5" customHeight="1" x14ac:dyDescent="0.7">
      <c r="A127" s="14" t="s">
        <v>74</v>
      </c>
      <c r="B127" s="14"/>
      <c r="C127" s="50"/>
      <c r="D127" s="33"/>
      <c r="E127" s="33"/>
      <c r="F127" s="39">
        <f>F115+F126</f>
        <v>1551232</v>
      </c>
      <c r="G127" s="33"/>
      <c r="H127" s="39">
        <f>H115+H126</f>
        <v>1392859</v>
      </c>
    </row>
    <row r="128" spans="1:8" ht="4.5" customHeight="1" x14ac:dyDescent="0.7">
      <c r="A128" s="72"/>
      <c r="B128" s="72"/>
      <c r="C128" s="50"/>
      <c r="D128" s="33"/>
      <c r="E128" s="33"/>
      <c r="F128" s="33"/>
      <c r="G128" s="33"/>
      <c r="H128" s="33"/>
    </row>
    <row r="129" spans="1:9" ht="19.5" customHeight="1" thickBot="1" x14ac:dyDescent="0.85">
      <c r="A129" s="14" t="s">
        <v>75</v>
      </c>
      <c r="B129" s="14"/>
      <c r="C129" s="54"/>
      <c r="D129" s="33"/>
      <c r="E129" s="33"/>
      <c r="F129" s="43">
        <f>F127+F104</f>
        <v>895465</v>
      </c>
      <c r="G129" s="33"/>
      <c r="H129" s="43">
        <f>H127+H104</f>
        <v>828443</v>
      </c>
    </row>
    <row r="130" spans="1:9" ht="15" customHeight="1" thickTop="1" x14ac:dyDescent="0.7">
      <c r="A130" s="69"/>
      <c r="B130" s="41"/>
      <c r="C130" s="54"/>
      <c r="D130" s="73"/>
      <c r="E130" s="73"/>
      <c r="F130" s="73"/>
      <c r="G130" s="73"/>
      <c r="H130" s="73"/>
    </row>
    <row r="131" spans="1:9" ht="15" customHeight="1" x14ac:dyDescent="0.7">
      <c r="A131" s="93"/>
      <c r="B131" s="93"/>
      <c r="C131" s="93"/>
      <c r="D131" s="93"/>
      <c r="E131" s="93"/>
      <c r="F131" s="93"/>
      <c r="G131" s="73"/>
      <c r="H131" s="73"/>
    </row>
    <row r="132" spans="1:9" ht="15" customHeight="1" x14ac:dyDescent="0.7">
      <c r="A132" s="69"/>
      <c r="G132" s="73"/>
      <c r="H132" s="73"/>
    </row>
    <row r="133" spans="1:9" ht="15" customHeight="1" x14ac:dyDescent="0.7">
      <c r="A133" s="69"/>
      <c r="B133" s="41"/>
      <c r="C133" s="54"/>
      <c r="D133" s="73"/>
      <c r="E133" s="73"/>
      <c r="F133" s="73"/>
      <c r="G133" s="73"/>
      <c r="H133" s="73"/>
    </row>
    <row r="134" spans="1:9" ht="15" customHeight="1" x14ac:dyDescent="0.7">
      <c r="A134" s="69"/>
      <c r="B134" s="41"/>
      <c r="C134" s="54"/>
      <c r="D134" s="73"/>
      <c r="E134" s="73"/>
      <c r="F134" s="73"/>
      <c r="G134" s="73"/>
      <c r="H134" s="73"/>
    </row>
    <row r="135" spans="1:9" ht="15" customHeight="1" x14ac:dyDescent="0.7">
      <c r="A135" s="69"/>
      <c r="B135" s="41"/>
      <c r="C135" s="54"/>
      <c r="D135" s="73"/>
      <c r="E135" s="73"/>
      <c r="F135" s="73"/>
      <c r="G135" s="73"/>
      <c r="H135" s="73"/>
    </row>
    <row r="136" spans="1:9" ht="15" customHeight="1" x14ac:dyDescent="0.7">
      <c r="A136" s="69"/>
      <c r="B136" s="41"/>
      <c r="C136" s="54"/>
      <c r="D136" s="73"/>
      <c r="E136" s="73"/>
      <c r="F136" s="73"/>
      <c r="G136" s="73"/>
      <c r="H136" s="73"/>
    </row>
    <row r="137" spans="1:9" ht="15" customHeight="1" x14ac:dyDescent="0.7">
      <c r="A137" s="69"/>
      <c r="B137" s="41"/>
      <c r="C137" s="54"/>
      <c r="D137" s="73"/>
      <c r="E137" s="73"/>
      <c r="F137" s="73"/>
      <c r="G137" s="73"/>
      <c r="H137" s="73"/>
    </row>
    <row r="138" spans="1:9" ht="15" customHeight="1" x14ac:dyDescent="0.7">
      <c r="A138" s="69"/>
      <c r="G138" s="73"/>
      <c r="H138" s="73"/>
    </row>
    <row r="139" spans="1:9" ht="15" customHeight="1" x14ac:dyDescent="0.7">
      <c r="A139" s="69"/>
      <c r="G139" s="73"/>
      <c r="H139" s="73"/>
    </row>
    <row r="140" spans="1:9" ht="15" customHeight="1" x14ac:dyDescent="0.7">
      <c r="A140" s="69"/>
      <c r="B140" s="41"/>
      <c r="C140" s="54"/>
      <c r="D140" s="73"/>
      <c r="E140" s="73"/>
      <c r="F140" s="73"/>
      <c r="G140" s="73"/>
      <c r="H140" s="73"/>
    </row>
    <row r="141" spans="1:9" ht="15" customHeight="1" x14ac:dyDescent="0.7">
      <c r="A141" s="69"/>
      <c r="B141" s="96"/>
      <c r="C141" s="96"/>
      <c r="D141" s="96"/>
      <c r="E141" s="96"/>
      <c r="F141" s="96"/>
      <c r="G141" s="73"/>
      <c r="H141" s="73"/>
    </row>
    <row r="142" spans="1:9" ht="15" hidden="1" customHeight="1" x14ac:dyDescent="0.7">
      <c r="A142" s="93" t="s">
        <v>49</v>
      </c>
      <c r="B142" s="93"/>
      <c r="C142" s="93"/>
      <c r="D142" s="93"/>
      <c r="E142" s="93"/>
      <c r="F142" s="93"/>
      <c r="G142" s="73"/>
      <c r="H142" s="73"/>
    </row>
    <row r="143" spans="1:9" ht="39.75" customHeight="1" x14ac:dyDescent="0.8">
      <c r="A143" s="94" t="s">
        <v>76</v>
      </c>
      <c r="B143" s="94"/>
      <c r="C143" s="94"/>
      <c r="D143" s="94"/>
      <c r="E143" s="94"/>
      <c r="F143" s="94"/>
      <c r="G143" s="94"/>
      <c r="H143" s="94"/>
      <c r="I143" s="74"/>
    </row>
    <row r="144" spans="1:9" ht="9" customHeight="1" x14ac:dyDescent="0.7">
      <c r="A144" s="20"/>
      <c r="B144" s="20"/>
      <c r="C144" s="20"/>
      <c r="D144" s="20"/>
      <c r="E144" s="20"/>
      <c r="F144" s="20"/>
      <c r="G144" s="20"/>
      <c r="H144" s="20"/>
    </row>
    <row r="145" spans="1:8" ht="15" hidden="1" customHeight="1" x14ac:dyDescent="0.7">
      <c r="A145" s="41"/>
      <c r="B145" s="75"/>
      <c r="C145" s="50"/>
      <c r="D145" s="64"/>
      <c r="E145" s="64"/>
      <c r="F145" s="64"/>
      <c r="G145" s="64"/>
      <c r="H145" s="64"/>
    </row>
    <row r="146" spans="1:8" ht="15" customHeight="1" x14ac:dyDescent="0.7">
      <c r="A146" s="41"/>
      <c r="B146" s="75"/>
      <c r="C146" s="50"/>
      <c r="D146" s="64"/>
      <c r="E146" s="64"/>
      <c r="F146" s="64"/>
      <c r="G146" s="64"/>
      <c r="H146" s="64"/>
    </row>
    <row r="147" spans="1:8" ht="15" customHeight="1" x14ac:dyDescent="0.7">
      <c r="A147" s="41"/>
      <c r="B147" s="75"/>
      <c r="C147" s="50"/>
      <c r="D147" s="64"/>
      <c r="E147" s="64"/>
      <c r="F147" s="95" t="s">
        <v>1</v>
      </c>
      <c r="G147" s="64"/>
      <c r="H147" s="95" t="s">
        <v>2</v>
      </c>
    </row>
    <row r="148" spans="1:8" ht="15" customHeight="1" x14ac:dyDescent="0.7">
      <c r="A148" s="41"/>
      <c r="B148" s="75"/>
      <c r="C148" s="50"/>
      <c r="E148" s="64"/>
      <c r="F148" s="95"/>
      <c r="H148" s="95"/>
    </row>
    <row r="149" spans="1:8" ht="15" customHeight="1" x14ac:dyDescent="0.7">
      <c r="A149" s="6" t="s">
        <v>27</v>
      </c>
      <c r="B149" s="75"/>
      <c r="C149" s="76"/>
      <c r="E149" s="1"/>
      <c r="F149" s="95"/>
      <c r="G149" s="23"/>
      <c r="H149" s="95"/>
    </row>
    <row r="150" spans="1:8" s="8" customFormat="1" ht="15" customHeight="1" x14ac:dyDescent="0.65">
      <c r="A150" s="16"/>
      <c r="B150" s="77"/>
      <c r="E150" s="3"/>
      <c r="F150" s="95"/>
      <c r="G150" s="25"/>
      <c r="H150" s="95"/>
    </row>
    <row r="151" spans="1:8" ht="15" customHeight="1" x14ac:dyDescent="0.7">
      <c r="A151" s="16" t="s">
        <v>77</v>
      </c>
      <c r="B151" s="75"/>
      <c r="E151" s="78"/>
      <c r="F151" s="51"/>
      <c r="G151" s="51"/>
      <c r="H151" s="52"/>
    </row>
    <row r="152" spans="1:8" ht="15" customHeight="1" x14ac:dyDescent="0.7">
      <c r="A152" s="90" t="s">
        <v>19</v>
      </c>
      <c r="B152" s="90"/>
      <c r="C152" s="90"/>
      <c r="D152" s="90"/>
      <c r="E152" s="50"/>
      <c r="F152" s="33">
        <f>+hagn</f>
        <v>-276180</v>
      </c>
      <c r="G152" s="33"/>
      <c r="H152" s="33">
        <v>-76979</v>
      </c>
    </row>
    <row r="153" spans="1:8" ht="15" customHeight="1" x14ac:dyDescent="0.7">
      <c r="A153" s="16" t="s">
        <v>78</v>
      </c>
      <c r="B153" s="79"/>
      <c r="E153" s="50"/>
      <c r="F153" s="33"/>
      <c r="G153" s="33"/>
      <c r="H153" s="33"/>
    </row>
    <row r="154" spans="1:8" ht="15" customHeight="1" x14ac:dyDescent="0.7">
      <c r="A154" s="90" t="s">
        <v>79</v>
      </c>
      <c r="B154" s="90"/>
      <c r="C154" s="90"/>
      <c r="D154" s="90"/>
      <c r="E154" s="50"/>
      <c r="F154" s="33">
        <v>6449</v>
      </c>
      <c r="G154" s="33"/>
      <c r="H154" s="33">
        <f>1124+698</f>
        <v>1822</v>
      </c>
    </row>
    <row r="155" spans="1:8" ht="15" customHeight="1" x14ac:dyDescent="0.7">
      <c r="A155" s="90" t="s">
        <v>10</v>
      </c>
      <c r="B155" s="90"/>
      <c r="C155" s="90"/>
      <c r="D155" s="90"/>
      <c r="E155" s="50"/>
      <c r="F155" s="33">
        <v>4841</v>
      </c>
      <c r="G155" s="33"/>
      <c r="H155" s="33">
        <v>4691</v>
      </c>
    </row>
    <row r="156" spans="1:8" ht="15" customHeight="1" x14ac:dyDescent="0.7">
      <c r="A156" s="90" t="s">
        <v>80</v>
      </c>
      <c r="B156" s="90"/>
      <c r="C156" s="90"/>
      <c r="D156" s="90"/>
      <c r="E156" s="50"/>
      <c r="F156" s="4">
        <v>0</v>
      </c>
      <c r="G156" s="33"/>
      <c r="H156" s="33">
        <v>362</v>
      </c>
    </row>
    <row r="157" spans="1:8" ht="15" customHeight="1" x14ac:dyDescent="0.7">
      <c r="A157" s="90" t="s">
        <v>81</v>
      </c>
      <c r="B157" s="90"/>
      <c r="C157" s="90"/>
      <c r="D157" s="90"/>
      <c r="E157" s="50"/>
      <c r="F157" s="33">
        <v>18500</v>
      </c>
      <c r="G157" s="33"/>
      <c r="H157" s="4">
        <v>0</v>
      </c>
    </row>
    <row r="158" spans="1:8" ht="15" customHeight="1" x14ac:dyDescent="0.7">
      <c r="A158" s="90" t="s">
        <v>12</v>
      </c>
      <c r="B158" s="90"/>
      <c r="C158" s="90"/>
      <c r="D158" s="90"/>
      <c r="E158" s="50"/>
      <c r="F158" s="33">
        <f>-F18</f>
        <v>1164</v>
      </c>
      <c r="G158" s="33"/>
      <c r="H158" s="33">
        <v>779</v>
      </c>
    </row>
    <row r="159" spans="1:8" ht="15" customHeight="1" x14ac:dyDescent="0.7">
      <c r="A159" s="90" t="s">
        <v>13</v>
      </c>
      <c r="B159" s="90"/>
      <c r="C159" s="90"/>
      <c r="D159" s="90"/>
      <c r="E159" s="50"/>
      <c r="F159" s="33">
        <f>-F19</f>
        <v>-1226</v>
      </c>
      <c r="G159" s="33"/>
      <c r="H159" s="33">
        <v>-4</v>
      </c>
    </row>
    <row r="160" spans="1:8" ht="15" customHeight="1" x14ac:dyDescent="0.7">
      <c r="A160" s="90" t="s">
        <v>14</v>
      </c>
      <c r="B160" s="90"/>
      <c r="C160" s="90"/>
      <c r="D160" s="90"/>
      <c r="E160" s="50"/>
      <c r="F160" s="33">
        <f>-F20</f>
        <v>207600</v>
      </c>
      <c r="G160" s="33"/>
      <c r="H160" s="33">
        <v>19938</v>
      </c>
    </row>
    <row r="161" spans="1:8" ht="15" customHeight="1" x14ac:dyDescent="0.7">
      <c r="A161" s="90" t="s">
        <v>15</v>
      </c>
      <c r="B161" s="90"/>
      <c r="C161" s="90"/>
      <c r="D161" s="90"/>
      <c r="E161" s="50"/>
      <c r="F161" s="33">
        <f>-F21</f>
        <v>1748</v>
      </c>
      <c r="G161" s="33"/>
      <c r="H161" s="33">
        <v>2159</v>
      </c>
    </row>
    <row r="162" spans="1:8" ht="15" customHeight="1" x14ac:dyDescent="0.7">
      <c r="A162" s="90" t="s">
        <v>18</v>
      </c>
      <c r="B162" s="90"/>
      <c r="C162" s="90"/>
      <c r="D162" s="90"/>
      <c r="E162" s="50"/>
      <c r="F162" s="33">
        <f>-F26</f>
        <v>-29380</v>
      </c>
      <c r="G162" s="33"/>
      <c r="H162" s="33">
        <v>-18159</v>
      </c>
    </row>
    <row r="163" spans="1:8" ht="15" customHeight="1" x14ac:dyDescent="0.7">
      <c r="A163" s="16" t="s">
        <v>82</v>
      </c>
      <c r="E163" s="50"/>
      <c r="F163" s="80">
        <f>SUM(F152:F162)</f>
        <v>-66484</v>
      </c>
      <c r="G163" s="33"/>
      <c r="H163" s="80">
        <f>SUM(H152:H162)</f>
        <v>-65391</v>
      </c>
    </row>
    <row r="164" spans="1:8" ht="15" customHeight="1" x14ac:dyDescent="0.7">
      <c r="A164" s="90" t="s">
        <v>83</v>
      </c>
      <c r="B164" s="90"/>
      <c r="C164" s="90"/>
      <c r="D164" s="90"/>
      <c r="E164" s="50"/>
      <c r="F164" s="33">
        <v>-3766</v>
      </c>
      <c r="G164" s="33"/>
      <c r="H164" s="33">
        <v>-10694</v>
      </c>
    </row>
    <row r="165" spans="1:8" ht="15" customHeight="1" x14ac:dyDescent="0.7">
      <c r="A165" s="90" t="s">
        <v>84</v>
      </c>
      <c r="B165" s="90"/>
      <c r="C165" s="90"/>
      <c r="D165" s="90"/>
      <c r="E165" s="50"/>
      <c r="F165" s="33">
        <v>2952</v>
      </c>
      <c r="G165" s="33"/>
      <c r="H165" s="33">
        <v>27890</v>
      </c>
    </row>
    <row r="166" spans="1:8" ht="15" customHeight="1" x14ac:dyDescent="0.7">
      <c r="A166" s="90" t="s">
        <v>85</v>
      </c>
      <c r="B166" s="90"/>
      <c r="C166" s="90"/>
      <c r="D166" s="90"/>
      <c r="E166" s="50"/>
      <c r="F166" s="33">
        <v>-573</v>
      </c>
      <c r="G166" s="33"/>
      <c r="H166" s="33">
        <v>1687</v>
      </c>
    </row>
    <row r="167" spans="1:8" ht="15" customHeight="1" x14ac:dyDescent="0.7">
      <c r="A167" s="90" t="s">
        <v>86</v>
      </c>
      <c r="B167" s="90"/>
      <c r="C167" s="90"/>
      <c r="D167" s="90"/>
      <c r="E167" s="50"/>
      <c r="F167" s="33">
        <v>895</v>
      </c>
      <c r="G167" s="33"/>
      <c r="H167" s="4">
        <v>0</v>
      </c>
    </row>
    <row r="168" spans="1:8" ht="15" customHeight="1" x14ac:dyDescent="0.7">
      <c r="A168" s="90" t="s">
        <v>87</v>
      </c>
      <c r="B168" s="90"/>
      <c r="C168" s="90"/>
      <c r="D168" s="90"/>
      <c r="E168" s="50"/>
      <c r="F168" s="33">
        <v>5246</v>
      </c>
      <c r="G168" s="33"/>
      <c r="H168" s="33">
        <v>-1914</v>
      </c>
    </row>
    <row r="169" spans="1:8" ht="15" customHeight="1" x14ac:dyDescent="0.7">
      <c r="A169" s="90" t="s">
        <v>88</v>
      </c>
      <c r="B169" s="90"/>
      <c r="C169" s="90"/>
      <c r="D169" s="90"/>
      <c r="E169" s="50"/>
      <c r="F169" s="33">
        <v>-18600</v>
      </c>
      <c r="G169" s="33"/>
      <c r="H169" s="33">
        <v>8534</v>
      </c>
    </row>
    <row r="170" spans="1:8" ht="15" customHeight="1" x14ac:dyDescent="0.7">
      <c r="A170" s="90" t="s">
        <v>89</v>
      </c>
      <c r="B170" s="90"/>
      <c r="C170" s="90"/>
      <c r="D170" s="90"/>
      <c r="E170" s="50"/>
      <c r="F170" s="81">
        <v>616</v>
      </c>
      <c r="G170" s="33"/>
      <c r="H170" s="33">
        <v>2400</v>
      </c>
    </row>
    <row r="171" spans="1:8" ht="15" customHeight="1" x14ac:dyDescent="0.7">
      <c r="A171" s="90" t="s">
        <v>90</v>
      </c>
      <c r="B171" s="90"/>
      <c r="C171" s="90"/>
      <c r="D171" s="90"/>
      <c r="E171" s="50"/>
      <c r="F171" s="33">
        <v>-4477</v>
      </c>
      <c r="G171" s="33"/>
      <c r="H171" s="33">
        <f>2326-698</f>
        <v>1628</v>
      </c>
    </row>
    <row r="172" spans="1:8" ht="4.5" customHeight="1" x14ac:dyDescent="0.7">
      <c r="A172" s="31"/>
      <c r="B172" s="31"/>
      <c r="E172" s="36"/>
      <c r="F172" s="37"/>
      <c r="G172" s="34"/>
      <c r="H172" s="37"/>
    </row>
    <row r="173" spans="1:8" ht="15" customHeight="1" x14ac:dyDescent="0.7">
      <c r="A173" s="16" t="s">
        <v>91</v>
      </c>
      <c r="E173" s="50"/>
      <c r="F173" s="80">
        <f>SUM(F163:F171)</f>
        <v>-84191</v>
      </c>
      <c r="G173" s="33"/>
      <c r="H173" s="80">
        <f>SUM(H163:H171)</f>
        <v>-35860</v>
      </c>
    </row>
    <row r="174" spans="1:8" ht="15" customHeight="1" x14ac:dyDescent="0.7">
      <c r="A174" s="90" t="s">
        <v>92</v>
      </c>
      <c r="B174" s="90"/>
      <c r="C174" s="90"/>
      <c r="D174" s="90"/>
      <c r="E174" s="50"/>
      <c r="F174" s="33">
        <v>21</v>
      </c>
      <c r="G174" s="33"/>
      <c r="H174" s="33">
        <v>4</v>
      </c>
    </row>
    <row r="175" spans="1:8" ht="15" customHeight="1" x14ac:dyDescent="0.7">
      <c r="A175" s="90" t="s">
        <v>93</v>
      </c>
      <c r="B175" s="90"/>
      <c r="C175" s="90"/>
      <c r="D175" s="90"/>
      <c r="E175" s="50"/>
      <c r="F175" s="33">
        <v>-1845</v>
      </c>
      <c r="G175" s="33"/>
      <c r="H175" s="33">
        <v>-1616</v>
      </c>
    </row>
    <row r="176" spans="1:8" ht="15" customHeight="1" x14ac:dyDescent="0.7">
      <c r="A176" s="90" t="s">
        <v>94</v>
      </c>
      <c r="B176" s="90"/>
      <c r="C176" s="90"/>
      <c r="D176" s="90"/>
      <c r="E176" s="50"/>
      <c r="F176" s="33">
        <v>-116</v>
      </c>
      <c r="G176" s="33"/>
      <c r="H176" s="81">
        <v>-110</v>
      </c>
    </row>
    <row r="177" spans="1:8" ht="4.5" customHeight="1" x14ac:dyDescent="0.7">
      <c r="A177" s="35"/>
      <c r="B177" s="35"/>
      <c r="E177" s="36"/>
      <c r="F177" s="37"/>
      <c r="G177" s="34"/>
      <c r="H177" s="37"/>
    </row>
    <row r="178" spans="1:8" ht="19.5" customHeight="1" x14ac:dyDescent="0.7">
      <c r="A178" s="17" t="s">
        <v>95</v>
      </c>
      <c r="E178" s="50"/>
      <c r="F178" s="55">
        <f>SUM(F173:F177)</f>
        <v>-86131</v>
      </c>
      <c r="G178" s="33"/>
      <c r="H178" s="55">
        <f>SUM(H173:H177)</f>
        <v>-37582</v>
      </c>
    </row>
    <row r="179" spans="1:8" ht="15" customHeight="1" x14ac:dyDescent="0.7">
      <c r="A179" s="41"/>
      <c r="B179" s="75"/>
      <c r="E179" s="50"/>
      <c r="F179" s="82"/>
      <c r="G179" s="82"/>
      <c r="H179" s="82"/>
    </row>
    <row r="180" spans="1:8" ht="15" customHeight="1" x14ac:dyDescent="0.7">
      <c r="A180" s="16" t="s">
        <v>96</v>
      </c>
      <c r="B180" s="83"/>
      <c r="E180" s="50"/>
      <c r="F180" s="82"/>
      <c r="G180" s="82"/>
      <c r="H180" s="82"/>
    </row>
    <row r="181" spans="1:8" ht="15" customHeight="1" x14ac:dyDescent="0.7">
      <c r="A181" s="90" t="s">
        <v>97</v>
      </c>
      <c r="B181" s="90"/>
      <c r="C181" s="90"/>
      <c r="D181" s="90"/>
      <c r="E181" s="32"/>
      <c r="F181" s="33">
        <v>-11327</v>
      </c>
      <c r="G181" s="33"/>
      <c r="H181" s="33">
        <v>-12846</v>
      </c>
    </row>
    <row r="182" spans="1:8" ht="15" customHeight="1" x14ac:dyDescent="0.7">
      <c r="A182" s="90" t="s">
        <v>98</v>
      </c>
      <c r="B182" s="90"/>
      <c r="C182" s="90"/>
      <c r="D182" s="90"/>
      <c r="E182" s="32"/>
      <c r="F182" s="33">
        <v>-2548</v>
      </c>
      <c r="G182" s="33"/>
      <c r="H182" s="33">
        <v>-348</v>
      </c>
    </row>
    <row r="183" spans="1:8" ht="4.5" customHeight="1" x14ac:dyDescent="0.7">
      <c r="A183" s="90"/>
      <c r="B183" s="90"/>
      <c r="E183" s="36"/>
      <c r="F183" s="37"/>
      <c r="G183" s="34"/>
      <c r="H183" s="37"/>
    </row>
    <row r="184" spans="1:8" ht="19.5" customHeight="1" x14ac:dyDescent="0.7">
      <c r="A184" s="17" t="s">
        <v>99</v>
      </c>
      <c r="B184" s="17"/>
      <c r="C184" s="50"/>
      <c r="F184" s="55">
        <f>SUM(F181:F183)</f>
        <v>-13875</v>
      </c>
      <c r="G184" s="33"/>
      <c r="H184" s="55">
        <f>SUM(H181:H183)</f>
        <v>-13194</v>
      </c>
    </row>
    <row r="185" spans="1:8" ht="15" customHeight="1" x14ac:dyDescent="0.7">
      <c r="A185" s="41"/>
      <c r="B185" s="84"/>
      <c r="C185" s="50"/>
      <c r="F185" s="82"/>
      <c r="G185" s="82"/>
      <c r="H185" s="82"/>
    </row>
    <row r="186" spans="1:8" ht="15" customHeight="1" x14ac:dyDescent="0.7">
      <c r="A186" s="16" t="s">
        <v>100</v>
      </c>
      <c r="B186" s="83"/>
      <c r="C186" s="50"/>
      <c r="F186" s="82"/>
      <c r="G186" s="82"/>
      <c r="H186" s="82"/>
    </row>
    <row r="187" spans="1:8" ht="15" customHeight="1" x14ac:dyDescent="0.7">
      <c r="A187" s="90" t="s">
        <v>101</v>
      </c>
      <c r="B187" s="90"/>
      <c r="C187" s="90"/>
      <c r="D187" s="90"/>
      <c r="E187" s="32"/>
      <c r="F187" s="33">
        <v>-50812</v>
      </c>
      <c r="G187" s="33"/>
      <c r="H187" s="33">
        <v>-656</v>
      </c>
    </row>
    <row r="188" spans="1:8" ht="15" customHeight="1" x14ac:dyDescent="0.7">
      <c r="A188" s="90" t="s">
        <v>102</v>
      </c>
      <c r="B188" s="90"/>
      <c r="C188" s="90"/>
      <c r="D188" s="90"/>
      <c r="E188" s="32"/>
      <c r="F188" s="33">
        <v>-1525</v>
      </c>
      <c r="G188" s="33"/>
      <c r="H188" s="33">
        <v>-1750</v>
      </c>
    </row>
    <row r="189" spans="1:8" ht="15" customHeight="1" x14ac:dyDescent="0.7">
      <c r="A189" s="90" t="s">
        <v>103</v>
      </c>
      <c r="B189" s="90"/>
      <c r="C189" s="90"/>
      <c r="D189" s="90"/>
      <c r="E189" s="32"/>
      <c r="F189" s="81">
        <v>60421</v>
      </c>
      <c r="G189" s="33"/>
      <c r="H189" s="33">
        <v>6770</v>
      </c>
    </row>
    <row r="190" spans="1:8" ht="15" customHeight="1" x14ac:dyDescent="0.7">
      <c r="A190" s="90" t="s">
        <v>104</v>
      </c>
      <c r="B190" s="90"/>
      <c r="C190" s="90"/>
      <c r="D190" s="90"/>
      <c r="E190" s="32"/>
      <c r="F190" s="81">
        <v>136879</v>
      </c>
      <c r="G190" s="33"/>
      <c r="H190" s="4">
        <v>0</v>
      </c>
    </row>
    <row r="191" spans="1:8" ht="15" customHeight="1" x14ac:dyDescent="0.7">
      <c r="A191" s="90" t="s">
        <v>105</v>
      </c>
      <c r="B191" s="90"/>
      <c r="C191" s="90"/>
      <c r="D191" s="90"/>
      <c r="E191" s="32"/>
      <c r="F191" s="81">
        <v>-4141</v>
      </c>
      <c r="G191" s="33"/>
      <c r="H191" s="4">
        <v>0</v>
      </c>
    </row>
    <row r="192" spans="1:8" ht="15" customHeight="1" x14ac:dyDescent="0.7">
      <c r="A192" s="90" t="s">
        <v>106</v>
      </c>
      <c r="B192" s="90"/>
      <c r="C192" s="90"/>
      <c r="D192" s="90"/>
      <c r="E192" s="32"/>
      <c r="F192" s="81">
        <v>6365</v>
      </c>
      <c r="G192" s="33"/>
      <c r="H192" s="4">
        <v>0</v>
      </c>
    </row>
    <row r="193" spans="1:8" ht="15" customHeight="1" x14ac:dyDescent="0.7">
      <c r="A193" s="90" t="s">
        <v>107</v>
      </c>
      <c r="B193" s="90"/>
      <c r="C193" s="90"/>
      <c r="D193" s="90"/>
      <c r="E193" s="85"/>
      <c r="F193" s="4">
        <v>0</v>
      </c>
      <c r="G193" s="33"/>
      <c r="H193" s="33">
        <v>50000</v>
      </c>
    </row>
    <row r="194" spans="1:8" ht="4.5" customHeight="1" x14ac:dyDescent="0.7">
      <c r="A194" s="35"/>
      <c r="B194" s="35"/>
      <c r="C194" s="85"/>
      <c r="F194" s="37"/>
      <c r="G194" s="34"/>
      <c r="H194" s="37"/>
    </row>
    <row r="195" spans="1:8" ht="19.5" customHeight="1" x14ac:dyDescent="0.7">
      <c r="A195" s="17" t="s">
        <v>108</v>
      </c>
      <c r="B195" s="17"/>
      <c r="C195" s="50"/>
      <c r="F195" s="55">
        <f>SUM(F187:F194)</f>
        <v>147187</v>
      </c>
      <c r="G195" s="33"/>
      <c r="H195" s="55">
        <f>SUM(H187:H194)</f>
        <v>54364</v>
      </c>
    </row>
    <row r="196" spans="1:8" ht="19.5" customHeight="1" x14ac:dyDescent="0.7">
      <c r="A196" s="90" t="s">
        <v>109</v>
      </c>
      <c r="B196" s="90"/>
      <c r="C196" s="90"/>
      <c r="D196" s="90"/>
      <c r="F196" s="33">
        <f>+F178+F184+F195</f>
        <v>47181</v>
      </c>
      <c r="G196" s="33"/>
      <c r="H196" s="33">
        <f>+H178+H184+H195</f>
        <v>3588</v>
      </c>
    </row>
    <row r="197" spans="1:8" ht="19.5" customHeight="1" x14ac:dyDescent="0.7">
      <c r="A197" s="90" t="s">
        <v>110</v>
      </c>
      <c r="B197" s="90"/>
      <c r="C197" s="90"/>
      <c r="D197" s="90"/>
      <c r="E197" s="50"/>
      <c r="F197" s="33">
        <v>66427</v>
      </c>
      <c r="G197" s="33"/>
      <c r="H197" s="33">
        <v>17556</v>
      </c>
    </row>
    <row r="198" spans="1:8" ht="19.5" customHeight="1" x14ac:dyDescent="0.7">
      <c r="A198" s="90" t="s">
        <v>111</v>
      </c>
      <c r="B198" s="90"/>
      <c r="C198" s="90"/>
      <c r="D198" s="90"/>
      <c r="E198" s="50"/>
      <c r="F198" s="33">
        <v>2236</v>
      </c>
      <c r="G198" s="33"/>
      <c r="H198" s="33">
        <v>-15</v>
      </c>
    </row>
    <row r="199" spans="1:8" ht="4.5" customHeight="1" x14ac:dyDescent="0.7">
      <c r="A199" s="91"/>
      <c r="B199" s="91"/>
      <c r="E199" s="36"/>
      <c r="F199" s="37"/>
      <c r="G199" s="34"/>
      <c r="H199" s="37"/>
    </row>
    <row r="200" spans="1:8" ht="19.5" customHeight="1" thickBot="1" x14ac:dyDescent="0.85">
      <c r="A200" s="17" t="s">
        <v>112</v>
      </c>
      <c r="B200" s="17"/>
      <c r="C200" s="17"/>
      <c r="D200" s="17"/>
      <c r="E200" s="50"/>
      <c r="F200" s="43">
        <f>SUM(F196:F199)</f>
        <v>115844</v>
      </c>
      <c r="G200" s="33"/>
      <c r="H200" s="43">
        <f>SUM(H196:H199)</f>
        <v>21129</v>
      </c>
    </row>
    <row r="201" spans="1:8" ht="10.5" customHeight="1" collapsed="1" thickTop="1" x14ac:dyDescent="0.7">
      <c r="A201" s="91"/>
      <c r="B201" s="91"/>
      <c r="C201" s="50"/>
      <c r="D201" s="33"/>
      <c r="F201" s="33"/>
      <c r="G201" s="33"/>
      <c r="H201" s="33"/>
    </row>
    <row r="202" spans="1:8" ht="19.5" customHeight="1" x14ac:dyDescent="0.7">
      <c r="A202" s="92"/>
      <c r="B202" s="92"/>
      <c r="C202" s="50"/>
      <c r="D202" s="33"/>
      <c r="F202" s="33"/>
      <c r="G202" s="33"/>
      <c r="H202" s="33"/>
    </row>
    <row r="203" spans="1:8" ht="19.5" customHeight="1" x14ac:dyDescent="0.7">
      <c r="A203" s="86"/>
      <c r="B203" s="86"/>
      <c r="C203" s="50"/>
      <c r="D203" s="33"/>
      <c r="F203" s="33"/>
      <c r="G203" s="33"/>
      <c r="H203" s="33"/>
    </row>
    <row r="204" spans="1:8" ht="19.5" customHeight="1" x14ac:dyDescent="0.7">
      <c r="A204" s="93"/>
      <c r="B204" s="93"/>
      <c r="C204" s="93"/>
      <c r="D204" s="93"/>
      <c r="E204" s="93"/>
      <c r="F204" s="93"/>
      <c r="G204" s="33"/>
      <c r="H204" s="33"/>
    </row>
    <row r="207" spans="1:8" x14ac:dyDescent="0.7">
      <c r="B207" s="87"/>
      <c r="C207" s="32"/>
      <c r="D207" s="88"/>
      <c r="E207" s="89"/>
      <c r="F207" s="89"/>
      <c r="G207" s="89"/>
      <c r="H207" s="89"/>
    </row>
  </sheetData>
  <mergeCells count="107">
    <mergeCell ref="A12:D12"/>
    <mergeCell ref="A13:D13"/>
    <mergeCell ref="A14:D14"/>
    <mergeCell ref="A18:D18"/>
    <mergeCell ref="A19:D19"/>
    <mergeCell ref="A20:D20"/>
    <mergeCell ref="A1:F1"/>
    <mergeCell ref="F4:F7"/>
    <mergeCell ref="H4:H7"/>
    <mergeCell ref="A9:D9"/>
    <mergeCell ref="A10:D10"/>
    <mergeCell ref="A11:D11"/>
    <mergeCell ref="A41:F41"/>
    <mergeCell ref="A43:H43"/>
    <mergeCell ref="F46:F47"/>
    <mergeCell ref="H46:H47"/>
    <mergeCell ref="A49:C49"/>
    <mergeCell ref="A50:C50"/>
    <mergeCell ref="A21:D21"/>
    <mergeCell ref="A22:B22"/>
    <mergeCell ref="A26:D26"/>
    <mergeCell ref="A32:D32"/>
    <mergeCell ref="A37:D37"/>
    <mergeCell ref="B39:F39"/>
    <mergeCell ref="A57:C57"/>
    <mergeCell ref="A59:B59"/>
    <mergeCell ref="A62:C62"/>
    <mergeCell ref="A63:C63"/>
    <mergeCell ref="A64:C64"/>
    <mergeCell ref="A65:C65"/>
    <mergeCell ref="A51:C51"/>
    <mergeCell ref="A52:C52"/>
    <mergeCell ref="A53:C53"/>
    <mergeCell ref="A54:C54"/>
    <mergeCell ref="A55:C55"/>
    <mergeCell ref="A56:C56"/>
    <mergeCell ref="F95:F96"/>
    <mergeCell ref="H95:H96"/>
    <mergeCell ref="A98:C98"/>
    <mergeCell ref="A99:C99"/>
    <mergeCell ref="A100:C100"/>
    <mergeCell ref="A101:C101"/>
    <mergeCell ref="A66:C66"/>
    <mergeCell ref="A67:C67"/>
    <mergeCell ref="A69:B69"/>
    <mergeCell ref="A71:B71"/>
    <mergeCell ref="A74:F74"/>
    <mergeCell ref="A92:H92"/>
    <mergeCell ref="A112:C112"/>
    <mergeCell ref="A113:C113"/>
    <mergeCell ref="A118:C118"/>
    <mergeCell ref="A119:C119"/>
    <mergeCell ref="A120:C120"/>
    <mergeCell ref="A121:C121"/>
    <mergeCell ref="A102:C102"/>
    <mergeCell ref="A107:C107"/>
    <mergeCell ref="A108:C108"/>
    <mergeCell ref="A109:C109"/>
    <mergeCell ref="A110:C110"/>
    <mergeCell ref="A111:C111"/>
    <mergeCell ref="A143:H143"/>
    <mergeCell ref="F147:F150"/>
    <mergeCell ref="H147:H150"/>
    <mergeCell ref="A152:D152"/>
    <mergeCell ref="A154:D154"/>
    <mergeCell ref="A155:D155"/>
    <mergeCell ref="A122:C122"/>
    <mergeCell ref="A123:C123"/>
    <mergeCell ref="A124:C124"/>
    <mergeCell ref="A131:F131"/>
    <mergeCell ref="B141:F141"/>
    <mergeCell ref="A142:F142"/>
    <mergeCell ref="A162:D162"/>
    <mergeCell ref="A164:D164"/>
    <mergeCell ref="A165:D165"/>
    <mergeCell ref="A166:D166"/>
    <mergeCell ref="A167:D167"/>
    <mergeCell ref="A168:D168"/>
    <mergeCell ref="A156:D156"/>
    <mergeCell ref="A157:D157"/>
    <mergeCell ref="A158:D158"/>
    <mergeCell ref="A159:D159"/>
    <mergeCell ref="A160:D160"/>
    <mergeCell ref="A161:D161"/>
    <mergeCell ref="A181:D181"/>
    <mergeCell ref="A182:D182"/>
    <mergeCell ref="A183:B183"/>
    <mergeCell ref="A187:D187"/>
    <mergeCell ref="A188:D188"/>
    <mergeCell ref="A189:D189"/>
    <mergeCell ref="A169:D169"/>
    <mergeCell ref="A170:D170"/>
    <mergeCell ref="A171:D171"/>
    <mergeCell ref="A174:D174"/>
    <mergeCell ref="A175:D175"/>
    <mergeCell ref="A176:D176"/>
    <mergeCell ref="A198:D198"/>
    <mergeCell ref="A199:B199"/>
    <mergeCell ref="A201:B201"/>
    <mergeCell ref="A202:B202"/>
    <mergeCell ref="A204:F204"/>
    <mergeCell ref="A190:D190"/>
    <mergeCell ref="A191:D191"/>
    <mergeCell ref="A192:D192"/>
    <mergeCell ref="A193:D193"/>
    <mergeCell ref="A196:D196"/>
    <mergeCell ref="A197:D197"/>
  </mergeCells>
  <pageMargins left="0.39370078740157483" right="0.59055118110236227" top="0.62992125984251968" bottom="0.62992125984251968" header="0.23622047244094491" footer="0.35433070866141736"/>
  <pageSetup paperSize="9" scale="94" firstPageNumber="2" orientation="portrait" blackAndWhite="1" useFirstPageNumber="1" r:id="rId1"/>
  <headerFooter differentFirst="1" alignWithMargins="0"/>
  <rowBreaks count="4" manualBreakCount="4">
    <brk id="42" max="16383" man="1"/>
    <brk id="91" max="16383" man="1"/>
    <brk id="142" max="16383" man="1"/>
    <brk id="18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FS</vt:lpstr>
      <vt:lpstr>FS!hagn</vt:lpstr>
      <vt:lpstr>FS!hagn1</vt:lpstr>
      <vt:lpstr>FS!Print_Area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2023-05-18T20:56:45Z</dcterms:created>
  <dcterms:modified xsi:type="dcterms:W3CDTF">2023-05-18T20:57:31Z</dcterms:modified>
</cp:coreProperties>
</file>