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8.xml" ContentType="application/vnd.openxmlformats-officedocument.drawing+xml"/>
  <Override PartName="/xl/drawings/drawing2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aktia.sharepoint.com/sites/Pillar3disclosures/Shared Documents/General/Q4 2023/"/>
    </mc:Choice>
  </mc:AlternateContent>
  <xr:revisionPtr revIDLastSave="3" documentId="13_ncr:1_{9226D4BB-CBD5-4B52-B43B-5FBACD95CCF5}" xr6:coauthVersionLast="47" xr6:coauthVersionMax="47" xr10:uidLastSave="{68A90A20-D2F9-4AFC-9665-748F4471C978}"/>
  <bookViews>
    <workbookView xWindow="-38520" yWindow="75" windowWidth="38640" windowHeight="21840" firstSheet="56" activeTab="57" xr2:uid="{90466583-D8AB-4518-99A3-AC336121BB15}"/>
  </bookViews>
  <sheets>
    <sheet name="Index" sheetId="1" r:id="rId1"/>
    <sheet name="Risk management" sheetId="72" r:id="rId2"/>
    <sheet name="1 Key metrics" sheetId="2" r:id="rId3"/>
    <sheet name="Table 1.1.1" sheetId="3" r:id="rId4"/>
    <sheet name="Table 1.1.2" sheetId="4" r:id="rId5"/>
    <sheet name="2 Own Funds and Capital Buffers" sheetId="7" r:id="rId6"/>
    <sheet name="2.1 Own Funds composition" sheetId="8" r:id="rId7"/>
    <sheet name="Table 2.1.1" sheetId="9" r:id="rId8"/>
    <sheet name="2.2 Main features of own funds" sheetId="10" r:id="rId9"/>
    <sheet name="Table 2.2.1" sheetId="11" r:id="rId10"/>
    <sheet name="2.3 Capital requirements" sheetId="12" r:id="rId11"/>
    <sheet name="Table 2.3.1" sheetId="13" r:id="rId12"/>
    <sheet name="Table 2.3.2" sheetId="14" r:id="rId13"/>
    <sheet name="Table 2.3.3" sheetId="15" r:id="rId14"/>
    <sheet name="2.4 Capital buffers" sheetId="16" r:id="rId15"/>
    <sheet name="Table 2.4.1" sheetId="17" r:id="rId16"/>
    <sheet name="Table 2.4.2" sheetId="18" r:id="rId17"/>
    <sheet name="2.5 Eligible liabilities" sheetId="19" r:id="rId18"/>
    <sheet name="Table 2.5.1" sheetId="20" r:id="rId19"/>
    <sheet name="2.6 Leverage ratio" sheetId="21" r:id="rId20"/>
    <sheet name="Table 2.6.1" sheetId="22" r:id="rId21"/>
    <sheet name="Table 2.6.2" sheetId="23" r:id="rId22"/>
    <sheet name="Table 2.6.3" sheetId="24" r:id="rId23"/>
    <sheet name="3 Credit and credit risk m" sheetId="5" r:id="rId24"/>
    <sheet name="3.1 General information" sheetId="25" r:id="rId25"/>
    <sheet name="Table 3.1.3" sheetId="26" r:id="rId26"/>
    <sheet name="Table 3.1.4" sheetId="27" r:id="rId27"/>
    <sheet name="Table 3.1.5" sheetId="28" r:id="rId28"/>
    <sheet name="Table 3.1.6" sheetId="29" r:id="rId29"/>
    <sheet name="3.2 Credit quality" sheetId="30" r:id="rId30"/>
    <sheet name="Table 3.2.1" sheetId="31" r:id="rId31"/>
    <sheet name="3.3 Forborne exposures" sheetId="32" r:id="rId32"/>
    <sheet name="Table 3.3.1" sheetId="33" r:id="rId33"/>
    <sheet name="Table 3.3.2" sheetId="6" r:id="rId34"/>
    <sheet name="3.4 Credit risk mitigation" sheetId="34" r:id="rId35"/>
    <sheet name="Table 3.4.2" sheetId="35" r:id="rId36"/>
    <sheet name="3.5 Credit risk in SA and IRB" sheetId="36" r:id="rId37"/>
    <sheet name="Table 3.5.1" sheetId="37" r:id="rId38"/>
    <sheet name="Table 3.5.3" sheetId="38" r:id="rId39"/>
    <sheet name="Table 3.5.4" sheetId="39" r:id="rId40"/>
    <sheet name="Table 3.5.6" sheetId="40" r:id="rId41"/>
    <sheet name="Table 3.5.7" sheetId="41" r:id="rId42"/>
    <sheet name="Table 3.5.8" sheetId="42" r:id="rId43"/>
    <sheet name="Table 3.5.9" sheetId="43" r:id="rId44"/>
    <sheet name="Table 3.5.10" sheetId="44" r:id="rId45"/>
    <sheet name="3.6 SL and Equity in the BB" sheetId="45" r:id="rId46"/>
    <sheet name="Table 3.6.1" sheetId="46" r:id="rId47"/>
    <sheet name="3.7 Counterparty credit risk" sheetId="47" r:id="rId48"/>
    <sheet name="Table 3.7.2" sheetId="48" r:id="rId49"/>
    <sheet name="Table 3.7.3" sheetId="49" r:id="rId50"/>
    <sheet name="Table 3.7.4" sheetId="50" r:id="rId51"/>
    <sheet name="Table 3.7.5" sheetId="52" r:id="rId52"/>
    <sheet name="Table 3.7.6" sheetId="81" r:id="rId53"/>
    <sheet name="4 Market risk" sheetId="53" r:id="rId54"/>
    <sheet name="5 Operational risk" sheetId="54" r:id="rId55"/>
    <sheet name="Table 5.1.2" sheetId="55" r:id="rId56"/>
    <sheet name="6 Interest rate risk in BB" sheetId="56" r:id="rId57"/>
    <sheet name="Table 6.1.2" sheetId="57" r:id="rId58"/>
    <sheet name="7 Funding&amp;Liquidity risk" sheetId="58" r:id="rId59"/>
    <sheet name="7.1 Liquidity requirements" sheetId="59" r:id="rId60"/>
    <sheet name="Table 7.1.2" sheetId="60" r:id="rId61"/>
    <sheet name="Table 7.1.4" sheetId="61" r:id="rId62"/>
    <sheet name="7.2 Asset Encumbrance" sheetId="62" r:id="rId63"/>
    <sheet name="Table 7.2.1" sheetId="63" r:id="rId64"/>
    <sheet name="Table 7.2.2" sheetId="64" r:id="rId65"/>
    <sheet name="Table 7.2.3" sheetId="65" r:id="rId66"/>
    <sheet name="8 Remuneration" sheetId="66" r:id="rId67"/>
    <sheet name="Table 8.1.2" sheetId="67" r:id="rId68"/>
    <sheet name="Table 8.1.3" sheetId="68" r:id="rId69"/>
    <sheet name="Table 8.1.4" sheetId="69" r:id="rId70"/>
    <sheet name="Table 8.1.5" sheetId="70" r:id="rId71"/>
    <sheet name="9 Other disclosures" sheetId="71" r:id="rId72"/>
    <sheet name="9.1 Scope of application" sheetId="73" r:id="rId73"/>
    <sheet name="Table 9.1.1" sheetId="74" r:id="rId74"/>
    <sheet name="Table 9.1.2" sheetId="75" r:id="rId75"/>
    <sheet name="Table 9.1.3" sheetId="76" r:id="rId76"/>
    <sheet name="Table 9.1.4" sheetId="77" r:id="rId77"/>
    <sheet name="10 Requirements" sheetId="78" r:id="rId78"/>
    <sheet name="Table 10.1" sheetId="79" r:id="rId79"/>
    <sheet name="Table 10.2" sheetId="80" r:id="rId80"/>
  </sheets>
  <definedNames>
    <definedName name="_xlnm.Print_Area" localSheetId="23">'3 Credit and credit risk m'!$A$1:$B$36</definedName>
    <definedName name="_xlnm.Print_Area" localSheetId="24">'3.1 General information'!$A$1:$B$8</definedName>
    <definedName name="_xlnm.Print_Area" localSheetId="31">'3.3 Forborne exposures'!$A$1:$B$6</definedName>
    <definedName name="_xlnm.Print_Area" localSheetId="36">'3.5 Credit risk in SA and IRB'!$A$1:$B$15</definedName>
    <definedName name="_xlnm.Print_Area" localSheetId="56">'6 Interest rate risk in BB'!$A$1:$B$6</definedName>
    <definedName name="_xlnm.Print_Area" localSheetId="58">'7 Funding&amp;Liquidity risk'!$A$1:$B$13</definedName>
    <definedName name="_xlnm.Print_Area" localSheetId="59">'7.1 Liquidity requirements'!$A$1:$B$6</definedName>
    <definedName name="_xlnm.Print_Area" localSheetId="62">'7.2 Asset Encumbrance'!$A$1:$B$6</definedName>
    <definedName name="_xlnm.Print_Area" localSheetId="66">'8 Remuneration'!$A$1:$B$7</definedName>
    <definedName name="_xlnm.Print_Area" localSheetId="0">Index!$A$1:$B$112</definedName>
    <definedName name="_xlnm.Print_Area" localSheetId="28">'Table 3.1.6'!$A$5:$G$30</definedName>
    <definedName name="_xlnm.Print_Area" localSheetId="32">'Table 3.3.1'!$A$1:$J$43</definedName>
    <definedName name="_xlnm.Print_Area" localSheetId="33">'Table 3.3.2'!$A$1:$F$17</definedName>
    <definedName name="_xlnm.Print_Area" localSheetId="60">'Table 7.1.2'!$A$1:$J$40</definedName>
    <definedName name="_xlnm.Print_Area" localSheetId="67">'Table 8.1.2'!$A$1:$H$29</definedName>
    <definedName name="_xlnm.Print_Area" localSheetId="74">'Table 9.1.2'!$A$1:$I$39</definedName>
    <definedName name="_xlnm.Print_Area" localSheetId="75">'Table 9.1.3'!$A$2:$G$27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69" l="1"/>
  <c r="I31" i="69"/>
  <c r="H31" i="69"/>
  <c r="G31" i="69"/>
  <c r="F31" i="69"/>
  <c r="E31" i="69"/>
  <c r="D31" i="69"/>
  <c r="C31" i="69"/>
  <c r="E26" i="69"/>
  <c r="J27" i="69"/>
  <c r="E27" i="69"/>
  <c r="J15" i="69"/>
  <c r="I15" i="69"/>
  <c r="E15" i="69"/>
  <c r="I14" i="70" l="1"/>
  <c r="H14" i="70"/>
  <c r="G14" i="70"/>
  <c r="D14" i="70"/>
  <c r="E9" i="70"/>
  <c r="L8" i="70" s="1"/>
  <c r="G16" i="68"/>
  <c r="E17" i="68"/>
  <c r="E16" i="68"/>
  <c r="H29" i="67"/>
  <c r="H19" i="67"/>
  <c r="H9" i="67"/>
  <c r="G29" i="67"/>
  <c r="G9" i="67"/>
  <c r="F29" i="67"/>
  <c r="F8" i="67"/>
  <c r="F9" i="67"/>
  <c r="E29" i="67"/>
  <c r="E1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tc={93A7F52C-ED3A-4B96-A9F2-A2497E035FF9}</author>
    <author>tc={5551E505-6975-4C86-A103-C1C3FEFE8194}</author>
    <author>tc={791182EF-B77B-4EB8-97E7-0E78D6A38C93}</author>
    <author>tc={2ED7B60D-71FA-4B0A-918F-6DFFCAA50F0A}</author>
  </authors>
  <commentList>
    <comment ref="C9" authorId="0" shapeId="0" xr:uid="{93A7F52C-ED3A-4B96-A9F2-A2497E035FF9}">
      <text>
        <t>[Threaded comment]
Your version of Excel allows you to read this threaded comment; however, any edits to it will get removed if the file is opened in a newer version of Excel. Learn more: https://go.microsoft.com/fwlink/?linkid=870924
Comment:
    'TSL' (type of specialised lending exposure) is the dimension used to model the z-axis of C 08.06 in the EBA DPM. 'eba_TA:x129' is the technical code for the entry 'Project finance' in the drop-down list linked to that z-axis (ordinate).</t>
      </text>
    </comment>
    <comment ref="C26" authorId="1" shapeId="0" xr:uid="{5551E505-6975-4C86-A103-C1C3FEFE8194}">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43" authorId="2" shapeId="0" xr:uid="{791182EF-B77B-4EB8-97E7-0E78D6A38C93}">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60" authorId="3" shapeId="0" xr:uid="{2ED7B60D-71FA-4B0A-918F-6DFFCAA50F0A}">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tc={CC93DE92-8ED6-495B-8A71-6F0C8211D42C}</author>
    <author>tc={161E574D-BE8E-4463-AB1B-57EF87EFC703}</author>
  </authors>
  <commentList>
    <comment ref="G6" authorId="0" shapeId="0" xr:uid="{CC93DE92-8ED6-495B-8A71-6F0C8211D42C}">
      <text>
        <t xml:space="preserve">[Threaded comment]
Your version of Excel allows you to read this threaded comment; however, any edits to it will get removed if the file is opened in a newer version of Excel. Learn more: https://go.microsoft.com/fwlink/?linkid=870924
Comment:
    'senior management' means those natural persons who exercise executive functions within an institution and who are responsible, and accountable to the management body, for the day-to-day management of the institution; </t>
      </text>
    </comment>
    <comment ref="F7" authorId="1" shapeId="0" xr:uid="{161E574D-BE8E-4463-AB1B-57EF87EFC703}">
      <text>
        <t>[Threaded comment]
Your version of Excel allows you to read this threaded comment; however, any edits to it will get removed if the file is opened in a newer version of Excel. Learn more: https://go.microsoft.com/fwlink/?linkid=870924
Comment:
    Huomioidaanko entiset jäsenet ayub, leppänen purhonen
Reply:
    Kuuluu eban ohjeen mukaan näkyä euroissa, mutta ei henkilömäärässä</t>
      </text>
    </comment>
  </commentList>
</comments>
</file>

<file path=xl/sharedStrings.xml><?xml version="1.0" encoding="utf-8"?>
<sst xmlns="http://schemas.openxmlformats.org/spreadsheetml/2006/main" count="4445" uniqueCount="2010">
  <si>
    <t>The Aktia Bank Group Pillar III Report as of Dec 31, 2023</t>
  </si>
  <si>
    <t>amounts in millions of euros, unless stated otherwise</t>
  </si>
  <si>
    <t>Table of Contents</t>
  </si>
  <si>
    <t>Regulatory framework and general requirements for disclosures risk management objectives and policies</t>
  </si>
  <si>
    <t>Institution risk management approach (EU OVA): This table is included in the official Pillar III report, not included in this Excel-file.</t>
  </si>
  <si>
    <t>KEY METRICS</t>
  </si>
  <si>
    <t>1.1</t>
  </si>
  <si>
    <t>Key metrics (Article 447 (a-g) and Article 438 (b) CRR)</t>
  </si>
  <si>
    <t>Table 1.1.1</t>
  </si>
  <si>
    <t>Key metrics (EU KM1)</t>
  </si>
  <si>
    <t>Table 1.1.2</t>
  </si>
  <si>
    <t>Key metrics of own funds and eligible liabilities (EU KM2)</t>
  </si>
  <si>
    <t>OK</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</si>
  <si>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</si>
  <si>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</si>
  <si>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</si>
  <si>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</si>
  <si>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</si>
  <si>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</si>
  <si>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</si>
  <si>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</si>
  <si>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</si>
  <si>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</si>
  <si>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</si>
  <si>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</si>
  <si>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</si>
  <si>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</si>
  <si>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</si>
  <si>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</si>
  <si>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</si>
  <si>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</si>
  <si>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ICAAP information (EU OVC). This table is included in the official Pillar III report, not included in this Excel-file.</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</si>
  <si>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</si>
  <si>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</si>
  <si>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</si>
  <si>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</si>
  <si>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</si>
  <si>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</si>
  <si>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</si>
  <si>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</si>
  <si>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</si>
  <si>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</si>
  <si>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</si>
  <si>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</si>
  <si>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</si>
  <si>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</si>
  <si>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</si>
  <si>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</si>
  <si>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</si>
  <si>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</si>
  <si>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</si>
  <si>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Disclosure on qualitative items (EU LRA): This table is included in the official Pillar III report, not included in this Excel-file.</t>
  </si>
  <si>
    <t>CREDIT RISK AND CREDIT RISK MITIGATIONS</t>
  </si>
  <si>
    <t>3.1</t>
  </si>
  <si>
    <t>General information on credit risk (Article 435 (a,d,f) and Article 442 (a-c,e-g) CRR)</t>
  </si>
  <si>
    <t>Table 3.1.1</t>
  </si>
  <si>
    <t>General qualitative information about credit risk (EU CRA): This table is included in the official Pillar III report, not included in this Excel-file.</t>
  </si>
  <si>
    <t>Table 3.1.2</t>
  </si>
  <si>
    <t>Additional disclosure related to the credit quality of assets (EU CRB): This table is included in the official Pillar III report, not included in this Excel-file.</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</si>
  <si>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</si>
  <si>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</si>
  <si>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</si>
  <si>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</si>
  <si>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</si>
  <si>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</si>
  <si>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</si>
  <si>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</si>
  <si>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</si>
  <si>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</si>
  <si>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</si>
  <si>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</si>
  <si>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</si>
  <si>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</si>
  <si>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</si>
  <si>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</si>
  <si>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Table 3.3.2</t>
  </si>
  <si>
    <t>Information on newly originated loans and advances provided under newly applicable public guarantee schemes introduced in response to COVID-19 crisis (Template 3)</t>
  </si>
  <si>
    <t>3.4</t>
  </si>
  <si>
    <t>General quantitative information on credit risk mitigation (Article 453 (a-f) CRR)</t>
  </si>
  <si>
    <t>Table 3.4.1</t>
  </si>
  <si>
    <t>Qualitative disclosure requirements related to CRM techniques (EU CRC): This table is included in the official Pillar III report, not included in this Excel-file.</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</si>
  <si>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</si>
  <si>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</si>
  <si>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</si>
  <si>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</si>
  <si>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</si>
  <si>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</si>
  <si>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</si>
  <si>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Qualitative disclosure requirements related to standardised model (EU CRD): This table is included in the official Pillar III report, not included in this Excel-file.</t>
  </si>
  <si>
    <t>Table 3.5.3</t>
  </si>
  <si>
    <t>Standardised approach – Credit risk exposure and CRM effects (EU CR4)</t>
  </si>
  <si>
    <t>Table 3.5.4</t>
  </si>
  <si>
    <t>Standardised approach (EU CR5)</t>
  </si>
  <si>
    <t>Table 3.5.5</t>
  </si>
  <si>
    <t>Qualitative disclosure requirements related to IRB approach (EU CRE): This table is included in the official Pillar III report, not included in this Excel-file.</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</si>
  <si>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</si>
  <si>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</si>
  <si>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</si>
  <si>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</si>
  <si>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</si>
  <si>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</si>
  <si>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</si>
  <si>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</si>
  <si>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</si>
  <si>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</si>
  <si>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</si>
  <si>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</si>
  <si>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</si>
  <si>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</si>
  <si>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</si>
  <si>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</si>
  <si>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</si>
  <si>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Qualitative disclosure related to CCR (EU CCRA): This table is included in the official Pillar III report, not included in this Excel-file.</t>
  </si>
  <si>
    <t>Table 3.7.2</t>
  </si>
  <si>
    <t>Analysis of CCR exposure by approach (EU CCR1)</t>
  </si>
  <si>
    <t>Table 3.7.3</t>
  </si>
  <si>
    <t>Transactions subject to own funds requirements for CVA risk (EU CCR2)</t>
  </si>
  <si>
    <t>Table 3.7.4</t>
  </si>
  <si>
    <t>Standardised approach – CCR exposures by regulatory exposure class and risk weights (EU CCR3)</t>
  </si>
  <si>
    <t>Table 3.7.5</t>
  </si>
  <si>
    <t>Composition of collateral for CCR exposures (EU CCR5)</t>
  </si>
  <si>
    <t>Table 3.7.6</t>
  </si>
  <si>
    <t>Exposures to CCPs (EU CCR8)</t>
  </si>
  <si>
    <t>MARKET RISK</t>
  </si>
  <si>
    <t>4.1</t>
  </si>
  <si>
    <t>Article 445 CRR - Market Risk Standardized Approach</t>
  </si>
  <si>
    <t>Table 4.1.1</t>
  </si>
  <si>
    <t>Qualitative disclosure requirements related to market risk (EU MRA): This table is included in the official Pillar III report, not included in this Excel-file.</t>
  </si>
  <si>
    <t>OPERATIONAL RISK</t>
  </si>
  <si>
    <t>5.1</t>
  </si>
  <si>
    <t>Disclosure of operational risk management (Article 446 (a) CRR)</t>
  </si>
  <si>
    <t>Table 5.1.1</t>
  </si>
  <si>
    <t>Qualitative information on operational risk (EU ORA): This table is included in the official Pillar III report, not included in this Excel-file.</t>
  </si>
  <si>
    <t>Table 5.1.2</t>
  </si>
  <si>
    <t>Operational risk own funds requirements and risk-weighted exposure amounts (EU OR1)</t>
  </si>
  <si>
    <t>INTEREST RATE RISK IN BANKING BOOK (IRRBB)</t>
  </si>
  <si>
    <t>6.1</t>
  </si>
  <si>
    <t>Exposure to interest rate risk in the banking book (Article 448 CRR)</t>
  </si>
  <si>
    <t>Table 6.1.1</t>
  </si>
  <si>
    <t>Qualitative information on interest rate risks of non-trading book activities (EU IRRBBA): This table is included in the official Pillar III report, not included in this Excel-file.</t>
  </si>
  <si>
    <t>Table 6.1.2</t>
  </si>
  <si>
    <t>Interest rate risks of non-trading book activities (EU IRRBB1)</t>
  </si>
  <si>
    <t>FUNDING &amp; LIQUIDITY RISK</t>
  </si>
  <si>
    <t>7.1</t>
  </si>
  <si>
    <t>Disclosure of liquidity requirements (Article 451a CRR)</t>
  </si>
  <si>
    <t>Table 7.1.1</t>
  </si>
  <si>
    <t>Liquidity risk management (EU LIQA): This table is included in the official Pillar III report, not included in this Excel-file.</t>
  </si>
  <si>
    <t>Table 7.1.2</t>
  </si>
  <si>
    <t>Quantitative information of LCR (EU LIQ1)</t>
  </si>
  <si>
    <t>Table 7.1.3</t>
  </si>
  <si>
    <t>Qualitative information on LCR (EU LIQB): This table is included in the official Pillar III report, not included in this Excel-file.</t>
  </si>
  <si>
    <t>Table 7.1.4</t>
  </si>
  <si>
    <t>Net Stable Funding Ratio (EU LIQ2)</t>
  </si>
  <si>
    <t>ok</t>
  </si>
  <si>
    <t>7.2</t>
  </si>
  <si>
    <t>Disclosure of encumbered and unencumbered assets (Article 443 CRR)</t>
  </si>
  <si>
    <t>Table 7.2.1</t>
  </si>
  <si>
    <t>Encumbered and unencumbered assets (EU AE1)</t>
  </si>
  <si>
    <t>Table 7.2.2</t>
  </si>
  <si>
    <t>Collateral received and own debt securities issued (EU AE2)</t>
  </si>
  <si>
    <t>Table 7.2.3</t>
  </si>
  <si>
    <t>Sources of encumbrance (EU AE3)</t>
  </si>
  <si>
    <t>Table 7.2.4</t>
  </si>
  <si>
    <t>Accompanying narrative information (EU AE4): This table is included in the official Pillar III report, not included in this Excel-file.</t>
  </si>
  <si>
    <t>REMUNERATION</t>
  </si>
  <si>
    <t>8.1</t>
  </si>
  <si>
    <t>Disclosure of remuneration policy (Article 450 CRR)</t>
  </si>
  <si>
    <t>Table 8.1.1</t>
  </si>
  <si>
    <t>Table 8.1.2</t>
  </si>
  <si>
    <t>Remuneration awarded for the financial year (EU REM1)</t>
  </si>
  <si>
    <t>Table 8.1.3</t>
  </si>
  <si>
    <t>Special payments  to staff whose professional activities have a material impact on institutions’ risk profile (identified staff) (EU REM2)</t>
  </si>
  <si>
    <t>Table 8.1.4</t>
  </si>
  <si>
    <t>Deferred remuneration (EU REM3)</t>
  </si>
  <si>
    <t>Table 8.1.5</t>
  </si>
  <si>
    <t>Information on remuneration of staff whose professional activities have a material impact on institutions’ risk profile (identified staff) (EU REM5)</t>
  </si>
  <si>
    <t>OTHER DISCLOSURES</t>
  </si>
  <si>
    <t>9.1</t>
  </si>
  <si>
    <t>Disclosure of the scope of application (Article 436 and Article 437 (a) CRR)</t>
  </si>
  <si>
    <t>Table 9.1.1</t>
  </si>
  <si>
    <t>Reconciliation of regulatory own funds to the balance sheet according to IFRS (EU CC2)</t>
  </si>
  <si>
    <t>Table 9.1.2</t>
  </si>
  <si>
    <t>Differences between accounting and regulatory scopes of consolidation and mapping of financial statement categories with regulatory risk categories (EU LI1)</t>
  </si>
  <si>
    <t>Table 9.1.3</t>
  </si>
  <si>
    <t>Main sources of differences between regulatory exposure amounts and carrying values in financial statements (EU LI2)</t>
  </si>
  <si>
    <t>Table 9.1.4</t>
  </si>
  <si>
    <t>Outline of the differences in the scopes of consolidation (entity by entity) (EU LI3)</t>
  </si>
  <si>
    <t>Table 9.1.5</t>
  </si>
  <si>
    <t>Explanations of differences between accounting and regulatory exposure amounts (EU LIA): This table is included in the official Pillar III report, not included in this Excel-file.</t>
  </si>
  <si>
    <t>Table 9.1.6</t>
  </si>
  <si>
    <t>Other qualitative information on the scope of application (EU LIB): This table is included in the official Pillar III report, not included in this Excel-file.</t>
  </si>
  <si>
    <t>Requirements</t>
  </si>
  <si>
    <t>Table 10.1</t>
  </si>
  <si>
    <t>Compliance with regulatory disclosure requirements</t>
  </si>
  <si>
    <t>Table 10.2</t>
  </si>
  <si>
    <t>Immaterial items not disclosed</t>
  </si>
  <si>
    <t>EUR million</t>
  </si>
  <si>
    <t>a</t>
  </si>
  <si>
    <t>c</t>
  </si>
  <si>
    <t>e</t>
  </si>
  <si>
    <t>31 Dec 2023</t>
  </si>
  <si>
    <t>30 Jun 2023</t>
  </si>
  <si>
    <t>31 Dec 2022</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</si>
  <si>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</si>
  <si>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</si>
  <si>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</si>
  <si>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</si>
  <si>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</si>
  <si>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</si>
  <si>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</si>
  <si>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</si>
  <si>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</si>
  <si>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</si>
  <si>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</si>
  <si>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</si>
  <si>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</si>
  <si>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</si>
  <si>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</si>
  <si>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</si>
  <si>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</si>
  <si>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</si>
  <si>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</si>
  <si>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</si>
  <si>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</si>
  <si>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</si>
  <si>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</si>
  <si>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</si>
  <si>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</si>
  <si>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</si>
  <si>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</si>
  <si>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</si>
  <si>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</si>
  <si>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</si>
  <si>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</si>
  <si>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</si>
  <si>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</si>
  <si>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</si>
  <si>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</si>
  <si>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</si>
  <si>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</si>
  <si>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</si>
  <si>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</si>
  <si>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</si>
  <si>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</si>
  <si>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</si>
  <si>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</si>
  <si>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</si>
  <si>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</si>
  <si>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</si>
  <si>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</si>
  <si>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</si>
  <si>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</si>
  <si>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</si>
  <si>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</si>
  <si>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</si>
  <si>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</si>
  <si>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</si>
  <si>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</si>
  <si>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</si>
  <si>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</si>
  <si>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</si>
  <si>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</si>
  <si>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</si>
  <si>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</si>
  <si>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</si>
  <si>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</si>
  <si>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</si>
  <si>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</si>
  <si>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</si>
  <si>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</si>
  <si>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</si>
  <si>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</si>
  <si>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</si>
  <si>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</si>
  <si>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</si>
  <si>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</si>
  <si>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</si>
  <si>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</si>
  <si>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</si>
  <si>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</si>
  <si>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</si>
  <si>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</si>
  <si>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ICAAP information (EU OVC): This table is included in the official Pillar III report, not included in this Excel-file.</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</si>
  <si>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</si>
  <si>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</si>
  <si>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</si>
  <si>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</si>
  <si>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</si>
  <si>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</si>
  <si>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</si>
  <si>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</si>
  <si>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</si>
  <si>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</si>
  <si>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</si>
  <si>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</si>
  <si>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</si>
  <si>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</si>
  <si>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</si>
  <si>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</si>
  <si>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</si>
  <si>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</si>
  <si>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</si>
  <si>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</si>
  <si>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</si>
  <si>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</si>
  <si>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</si>
  <si>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</si>
  <si>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</si>
  <si>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</si>
  <si>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</si>
  <si>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</si>
  <si>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</si>
  <si>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</si>
  <si>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</si>
  <si>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</si>
  <si>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</si>
  <si>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</si>
  <si>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</si>
  <si>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</si>
  <si>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</si>
  <si>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</si>
  <si>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</si>
  <si>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</si>
  <si>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</si>
  <si>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</si>
  <si>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</si>
  <si>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</si>
  <si>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</si>
  <si>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</si>
  <si>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</si>
  <si>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</si>
  <si>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</si>
  <si>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</si>
  <si>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</si>
  <si>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</si>
  <si>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</si>
  <si>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</si>
  <si>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</si>
  <si>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</si>
  <si>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</si>
  <si>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adjustments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</si>
  <si>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</si>
  <si>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</si>
  <si>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</si>
  <si>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</si>
  <si>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</si>
  <si>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</si>
  <si>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</si>
  <si>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</si>
  <si>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</si>
  <si>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</si>
  <si>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</si>
  <si>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</si>
  <si>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</si>
  <si>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</si>
  <si>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</si>
  <si>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</si>
  <si>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</si>
  <si>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</si>
  <si>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</si>
  <si>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</si>
  <si>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</si>
  <si>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</si>
  <si>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</si>
  <si>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</si>
  <si>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</si>
  <si>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</si>
  <si>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</si>
  <si>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CC2-9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</si>
  <si>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</si>
  <si>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</si>
  <si>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</si>
  <si>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</si>
  <si>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</si>
  <si>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</si>
  <si>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</si>
  <si>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</si>
  <si>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</si>
  <si>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</si>
  <si>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</si>
  <si>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</si>
  <si>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</si>
  <si>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</si>
  <si>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</si>
  <si>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</si>
  <si>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</si>
  <si>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</si>
  <si>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</si>
  <si>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</si>
  <si>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</si>
  <si>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</si>
  <si>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</si>
  <si>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</si>
  <si>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</si>
  <si>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</si>
  <si>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</si>
  <si>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</si>
  <si>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</si>
  <si>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</si>
  <si>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</si>
  <si>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</si>
  <si>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</si>
  <si>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</si>
  <si>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</si>
  <si>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</si>
  <si>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</si>
  <si>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</si>
  <si>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</si>
  <si>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</si>
  <si>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</si>
  <si>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</si>
  <si>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</si>
  <si>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</si>
  <si>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</si>
  <si>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</si>
  <si>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</si>
  <si>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</si>
  <si>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</si>
  <si>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</si>
  <si>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</si>
  <si>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</si>
  <si>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The form does not provide rows EU-3a, 4-5, 9-10, 13-15, 17-18, 20, EU-20a-20d, 21-25, EU-25a-25b, 26-27, 32-33, EU-33a-33b, 34-35, 37-42, 42a, 43, 47, EU-47a-47b, 48-50, 52-54, 54a, 55-56, EU-56a-56b, 57, 67, EU-67a, 69-72 and 74-85, as there is no reporting. </t>
  </si>
  <si>
    <t>Template EU CCA: Main features of regulatory own funds instruments and eligible liabilities instruments</t>
  </si>
  <si>
    <t>only own funds (but not eligible liabilities) requirements</t>
  </si>
  <si>
    <t>both own funds and eligible liabilities</t>
  </si>
  <si>
    <t>Issuer</t>
  </si>
  <si>
    <t>Aktia Bank Plc</t>
  </si>
  <si>
    <t>Unique identifier (eg CUSIP, ISIN or Bloomberg identifier for private placement)</t>
  </si>
  <si>
    <t>FI4000058870</t>
  </si>
  <si>
    <t>FI4000507371</t>
  </si>
  <si>
    <t>XS2053056615</t>
  </si>
  <si>
    <t>2a</t>
  </si>
  <si>
    <t>Public or private placement</t>
  </si>
  <si>
    <t>Public</t>
  </si>
  <si>
    <t>Governing law(s) of the instrument</t>
  </si>
  <si>
    <t>Finnish Law</t>
  </si>
  <si>
    <t>Finland</t>
  </si>
  <si>
    <t>English</t>
  </si>
  <si>
    <t>3a </t>
  </si>
  <si>
    <t>Contractual recognition of write down and conversion powers of resolution authorities</t>
  </si>
  <si>
    <t>N/A</t>
  </si>
  <si>
    <t> </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</si>
  <si>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</si>
  <si>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</si>
  <si>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</si>
  <si>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</si>
  <si>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</si>
  <si>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</si>
  <si>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</si>
  <si>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</si>
  <si>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</si>
  <si>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</si>
  <si>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</si>
  <si>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Amount recognised in regulatory capital or eligible liabilities  (Currency in million, as of most recent reporting date)</t>
  </si>
  <si>
    <t>Nominal amount of instrument</t>
  </si>
  <si>
    <t>60 EUR</t>
  </si>
  <si>
    <t>70 EUR</t>
  </si>
  <si>
    <t>EU-9a</t>
  </si>
  <si>
    <t>Issue price</t>
  </si>
  <si>
    <t>100,0</t>
  </si>
  <si>
    <t>99,0</t>
  </si>
  <si>
    <t>EU-9b</t>
  </si>
  <si>
    <t>Redemption price</t>
  </si>
  <si>
    <t>Accounting classification</t>
  </si>
  <si>
    <t>Shareholders' equity</t>
  </si>
  <si>
    <t>Liabilityamortised cost</t>
  </si>
  <si>
    <t>Original date of issuance</t>
  </si>
  <si>
    <t>26.5.2021</t>
  </si>
  <si>
    <t>18.9.2019</t>
  </si>
  <si>
    <t>Perpetual or dated</t>
  </si>
  <si>
    <t>Perpetual</t>
  </si>
  <si>
    <t>Dated</t>
  </si>
  <si>
    <t xml:space="preserve">     Original maturity date </t>
  </si>
  <si>
    <t>No  Maturity</t>
  </si>
  <si>
    <t>No Maturity</t>
  </si>
  <si>
    <t>18.9.2029</t>
  </si>
  <si>
    <t>Issuer call subject to prior supervisory approval</t>
  </si>
  <si>
    <t>No</t>
  </si>
  <si>
    <t>Yes</t>
  </si>
  <si>
    <t xml:space="preserve">     Optional call date, contingent call dates and redemption amount </t>
  </si>
  <si>
    <t>26.5.2026, 100 % of Nominal amount. In addition Tax/Regulatory call</t>
  </si>
  <si>
    <t>18.9.2024,redemption at 100, plus accrued interest</t>
  </si>
  <si>
    <t xml:space="preserve">     Subsequent call dates, if applicable</t>
  </si>
  <si>
    <t>Annually</t>
  </si>
  <si>
    <t>Coupons / dividends</t>
  </si>
  <si>
    <t xml:space="preserve">Fixed or floating dividend/coupon </t>
  </si>
  <si>
    <t>Fixed coupon</t>
  </si>
  <si>
    <t xml:space="preserve">Coupon rate and any related index </t>
  </si>
  <si>
    <t>3.875% per annum until 26 May 2026. Thereafter fixed every five years EUR 5Y Mid-Swap Rate +  4,088%</t>
  </si>
  <si>
    <t>1.375% per annum until 18 September 2024. Thereafter fixed 5Y EUR Mid-Swap Rate + 1,90%</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</si>
  <si>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</si>
  <si>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</si>
  <si>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</si>
  <si>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</si>
  <si>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</si>
  <si>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</si>
  <si>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</si>
  <si>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</si>
  <si>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</si>
  <si>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 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</si>
  <si>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</si>
  <si>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</si>
  <si>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</si>
  <si>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</si>
  <si>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</si>
  <si>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</si>
  <si>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</si>
  <si>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</si>
  <si>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</si>
  <si>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</si>
  <si>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</si>
  <si>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</si>
  <si>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</si>
  <si>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</si>
  <si>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</si>
  <si>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</si>
  <si>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</si>
  <si>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</si>
  <si>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</si>
  <si>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</si>
  <si>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</si>
  <si>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</si>
  <si>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Position in subordination hierarchy in liquidation (specify instrument type immediately senior to instrument)</t>
  </si>
  <si>
    <t>Senior Non-Preferred Debt</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</si>
  <si>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</si>
  <si>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</si>
  <si>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</si>
  <si>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</si>
  <si>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</si>
  <si>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</si>
  <si>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</si>
  <si>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b</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</si>
  <si>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</si>
  <si>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</si>
  <si>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</si>
  <si>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</si>
  <si>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</si>
  <si>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</si>
  <si>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</si>
  <si>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</si>
  <si>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</si>
  <si>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</si>
  <si>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</si>
  <si>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</si>
  <si>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</si>
  <si>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</si>
  <si>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</si>
  <si>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</si>
  <si>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</si>
  <si>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</si>
  <si>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</si>
  <si>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</si>
  <si>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</si>
  <si>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</si>
  <si>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</si>
  <si>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</si>
  <si>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</si>
  <si>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</si>
  <si>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</si>
  <si>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</si>
  <si>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</si>
  <si>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</si>
  <si>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</si>
  <si>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</si>
  <si>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</si>
  <si>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</si>
  <si>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Exposure value</t>
  </si>
  <si>
    <t>Risk-weighted exposure amount</t>
  </si>
  <si>
    <t>Own fund instruments held in insurance or re-insurance undertakings  or insurance holding company not deducted from own funds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</si>
  <si>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33.8 million. For this amount Aktia Bank applies 250% risk weight according to CRR Article 48. The part exceeding the 10% CET1 limit is directly deducted from CET1.</t>
  </si>
  <si>
    <t xml:space="preserve">Supplementary own fund requirements of the financial conglomerate (amount) </t>
  </si>
  <si>
    <t>Capital adequacy ratio of the financial conglomerate (%)</t>
  </si>
  <si>
    <t>Aktia Group’s capital base, calculated according to the Act on the Supervision of Financial and Insurance Conglomerates (FiCo), exceeded the minimum amount specified in the Act by EUR 201.8 million. Banking capital requirement remained unchanged at 7.7%, calculated on risk-weighted assets. The ratio of the Group capital base to the minimum capital requirement was 146% (145%).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</si>
  <si>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d</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</si>
  <si>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</si>
  <si>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</si>
  <si>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</si>
  <si>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</si>
  <si>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</si>
  <si>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</si>
  <si>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</si>
  <si>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</si>
  <si>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</si>
  <si>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</si>
  <si>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</si>
  <si>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</si>
  <si>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</si>
  <si>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</si>
  <si>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</si>
  <si>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</si>
  <si>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</si>
  <si>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</si>
  <si>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</si>
  <si>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</si>
  <si>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</si>
  <si>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</si>
  <si>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</si>
  <si>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</si>
  <si>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</si>
  <si>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Norway</t>
  </si>
  <si>
    <t>Sweden</t>
  </si>
  <si>
    <t>France</t>
  </si>
  <si>
    <t>Germany</t>
  </si>
  <si>
    <t>Netherlands</t>
  </si>
  <si>
    <t>Slovakia</t>
  </si>
  <si>
    <t>Denmark</t>
  </si>
  <si>
    <t>Iceland</t>
  </si>
  <si>
    <t>Estonia</t>
  </si>
  <si>
    <t>Czech Republic</t>
  </si>
  <si>
    <t>United Kingdom</t>
  </si>
  <si>
    <t>Australia</t>
  </si>
  <si>
    <t>Ireland</t>
  </si>
  <si>
    <t>Singapore</t>
  </si>
  <si>
    <t>Luxembourg</t>
  </si>
  <si>
    <t>Lithuania</t>
  </si>
  <si>
    <t>Hong Kong</t>
  </si>
  <si>
    <t>Romania</t>
  </si>
  <si>
    <t>Bulgaria</t>
  </si>
  <si>
    <t>Other countries</t>
  </si>
  <si>
    <t>020</t>
  </si>
  <si>
    <t>The template EU CCyB1 does not provide columns c-e and h-i (Trading book exposures and Securitisation exposures  in non-trading book), as those exposures are not relevant for the calculation of the Aktia’s countercyclical buffer.</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</si>
  <si>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</si>
  <si>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</si>
  <si>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</si>
  <si>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</si>
  <si>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</si>
  <si>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</si>
  <si>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</si>
  <si>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</si>
  <si>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</si>
  <si>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</si>
  <si>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1"/>
        <color rgb="FF7030A0"/>
        <rFont val="Arial"/>
        <family val="2"/>
        <scheme val="minor"/>
      </rPr>
      <t xml:space="preserve"> </t>
    </r>
  </si>
  <si>
    <r>
      <t>Eligible liabilities instruments</t>
    </r>
    <r>
      <rPr>
        <strike/>
        <sz val="11"/>
        <rFont val="Arial"/>
        <family val="2"/>
        <scheme val="minor"/>
      </rPr>
      <t xml:space="preserve"> </t>
    </r>
    <r>
      <rPr>
        <sz val="11"/>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</si>
  <si>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</si>
  <si>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</si>
  <si>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</si>
  <si>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</si>
  <si>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</si>
  <si>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</si>
  <si>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</si>
  <si>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</si>
  <si>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</si>
  <si>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</si>
  <si>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</si>
  <si>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</si>
  <si>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</si>
  <si>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</si>
  <si>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</si>
  <si>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</si>
  <si>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</si>
  <si>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</si>
  <si>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</si>
  <si>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</si>
  <si>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</si>
  <si>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</si>
  <si>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</si>
  <si>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</si>
  <si>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</si>
  <si>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</si>
  <si>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</si>
  <si>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</si>
  <si>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</si>
  <si>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</si>
  <si>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</si>
  <si>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</si>
  <si>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</si>
  <si>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The rows 3-5, 7-8, 19-21, 27-31, EU-31a and EU-32 of the EU TLAC1 template are not disclosed as these rows do not contain data. The template does not provide columns b-c (G-SII Requirement for own funds and eligible liabilities (TLAC)), as the requirements do not apply to Aktia.</t>
  </si>
  <si>
    <t>Disclosure on qualitative items (EU LRA). This table is included in the official Pillar III report, not included in this Excel-file.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</si>
  <si>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</si>
  <si>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</si>
  <si>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</si>
  <si>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</si>
  <si>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</si>
  <si>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</si>
  <si>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</si>
  <si>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</si>
  <si>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</si>
  <si>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</si>
  <si>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</si>
  <si>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</si>
  <si>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</si>
  <si>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</si>
  <si>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</si>
  <si>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</si>
  <si>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</si>
  <si>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</si>
  <si>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The rows 2-7, 9, 11, EU-11a and EU-11b of the EU LR1 template are not disclosed as these rows do not contain data.</t>
  </si>
  <si>
    <t>Table EU LR1 delivers a reconciliation of accounting assets as per IFRS to the leverage ratio exposure.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</si>
  <si>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</si>
  <si>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</si>
  <si>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</si>
  <si>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</si>
  <si>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</si>
  <si>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</si>
  <si>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</si>
  <si>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</si>
  <si>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</si>
  <si>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</si>
  <si>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</si>
  <si>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</si>
  <si>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</si>
  <si>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</si>
  <si>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</si>
  <si>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</si>
  <si>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</si>
  <si>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</si>
  <si>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</si>
  <si>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</si>
  <si>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</si>
  <si>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</si>
  <si>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</si>
  <si>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</si>
  <si>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</si>
  <si>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</si>
  <si>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</si>
  <si>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</si>
  <si>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</si>
  <si>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</si>
  <si>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</si>
  <si>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</si>
  <si>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</si>
  <si>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</si>
  <si>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</si>
  <si>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</si>
  <si>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</si>
  <si>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</si>
  <si>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</si>
  <si>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</si>
  <si>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</si>
  <si>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</si>
  <si>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</si>
  <si>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</si>
  <si>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</si>
  <si>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</si>
  <si>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</si>
  <si>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</si>
  <si>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</si>
  <si>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</si>
  <si>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</si>
  <si>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</si>
  <si>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</si>
  <si>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</si>
  <si>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</si>
  <si>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</si>
  <si>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</si>
  <si>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</si>
  <si>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</si>
  <si>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</si>
  <si>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</si>
  <si>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</si>
  <si>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</si>
  <si>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</si>
  <si>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</si>
  <si>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</si>
  <si>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</si>
  <si>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</si>
  <si>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</si>
  <si>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</si>
  <si>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</si>
  <si>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</si>
  <si>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</si>
  <si>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</si>
  <si>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</si>
  <si>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</si>
  <si>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</si>
  <si>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</si>
  <si>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</si>
  <si>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</si>
  <si>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</si>
  <si>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</si>
  <si>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</si>
  <si>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</si>
  <si>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The rows 2, 4-5, EU-8a, EU-9a-9b, 10, EU-10a-10b, 11-12, 14-16, EU-16a, 17, EU-17a, 18, 21, EU-22a-22k and 28-29 of the EU LR2 template are not disclosed as these rows do not contain data.</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</si>
  <si>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</si>
  <si>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</si>
  <si>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</si>
  <si>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</si>
  <si>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</si>
  <si>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</si>
  <si>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</si>
  <si>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</si>
  <si>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</si>
  <si>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</si>
  <si>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</si>
  <si>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</si>
  <si>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</si>
  <si>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</si>
  <si>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</si>
  <si>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</si>
  <si>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</si>
  <si>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</si>
  <si>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</si>
  <si>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</si>
  <si>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The rows EU-2 and EU-6 of the EU LR3 template are not disclosed as these rows do not contain data.</t>
  </si>
  <si>
    <t>IRB approach – CCR exposures by exposure class and PD scale (EU CCR4)</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</si>
  <si>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</si>
  <si>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</si>
  <si>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</si>
  <si>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</si>
  <si>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</si>
  <si>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</si>
  <si>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</si>
  <si>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</si>
  <si>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</si>
  <si>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</si>
  <si>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</si>
  <si>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</si>
  <si>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</si>
  <si>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</si>
  <si>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</si>
  <si>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</si>
  <si>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</si>
  <si>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</si>
  <si>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</si>
  <si>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</si>
  <si>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</si>
  <si>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</si>
  <si>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</si>
  <si>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</si>
  <si>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</si>
  <si>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</si>
  <si>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</si>
  <si>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</si>
  <si>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</si>
  <si>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</si>
  <si>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</si>
  <si>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</si>
  <si>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</si>
  <si>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</si>
  <si>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</si>
  <si>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</si>
  <si>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</si>
  <si>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</si>
  <si>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</si>
  <si>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</si>
  <si>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</si>
  <si>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</si>
  <si>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</si>
  <si>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</si>
  <si>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</si>
  <si>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</si>
  <si>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</si>
  <si>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</si>
  <si>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</si>
  <si>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</si>
  <si>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</si>
  <si>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</si>
  <si>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</si>
  <si>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</si>
  <si>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</si>
  <si>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</si>
  <si>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</si>
  <si>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</si>
  <si>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</si>
  <si>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</si>
  <si>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</si>
  <si>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</si>
  <si>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</si>
  <si>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HongKong</t>
  </si>
  <si>
    <t>Italy</t>
  </si>
  <si>
    <t>Column g of the EU CQ4 template is not disclosed as this column does not contain data.</t>
  </si>
  <si>
    <t>Non-performing exposures arises from Finland. The exposures reported in other countries consists mostly of exposures to customers moved/are living abroad with a loan against a collateral in Finland.</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</si>
  <si>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</si>
  <si>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</si>
  <si>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</si>
  <si>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</si>
  <si>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</si>
  <si>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</si>
  <si>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</si>
  <si>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</si>
  <si>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</si>
  <si>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</si>
  <si>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</si>
  <si>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</si>
  <si>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</si>
  <si>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</si>
  <si>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</si>
  <si>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</si>
  <si>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</si>
  <si>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</si>
  <si>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</si>
  <si>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</si>
  <si>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</si>
  <si>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Template EU CQ5 does not provide the column f, as there is no reporting.</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</si>
  <si>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</si>
  <si>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</si>
  <si>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</si>
  <si>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</si>
  <si>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</si>
  <si>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</si>
  <si>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</si>
  <si>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</si>
  <si>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</si>
  <si>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</si>
  <si>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</si>
  <si>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</si>
  <si>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</si>
  <si>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</si>
  <si>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The rows 100, 130 and 160 of the EU CQ3 template are not disclosed as these rows do not contain data.</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</si>
  <si>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</si>
  <si>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</si>
  <si>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</si>
  <si>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</si>
  <si>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</si>
  <si>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</si>
  <si>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</si>
  <si>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</si>
  <si>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</si>
  <si>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</si>
  <si>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</si>
  <si>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Template EU CQ1 does not provide rows 020-050 and 080-090, nor a column e, as there is no reporting.</t>
  </si>
  <si>
    <t>Maximum amount of the guarantee that can be considered</t>
  </si>
  <si>
    <t>of which: forborne</t>
  </si>
  <si>
    <t>Public guarantees received</t>
  </si>
  <si>
    <t>Inflows to</t>
  </si>
  <si>
    <t>non-performing exposures</t>
  </si>
  <si>
    <t>Newly originated loans and advances subject to public guarantee schemes</t>
  </si>
  <si>
    <t>of which: Households</t>
  </si>
  <si>
    <t>of which: Collateralised by residential immovable property</t>
  </si>
  <si>
    <t>of which: Non-financial corporations</t>
  </si>
  <si>
    <t>of which: Small and Medium-sized Enterprises</t>
  </si>
  <si>
    <t>of which: Collateralised by commercial immovable property</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</si>
  <si>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</si>
  <si>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</si>
  <si>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</si>
  <si>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</si>
  <si>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</si>
  <si>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</si>
  <si>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</si>
  <si>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</si>
  <si>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</si>
  <si>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</si>
  <si>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</si>
  <si>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Template EU CR3 does not provide a row EU-5 nor a column e, as there is no reporting.</t>
  </si>
  <si>
    <t>The types of collaterals and guarantees are more diversified in corporate lending, with different kinds of collaterals or guarantees by the company, company owners or funded credit protection used in addition to commercial real estate.</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</si>
  <si>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</si>
  <si>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</si>
  <si>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</si>
  <si>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</si>
  <si>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</si>
  <si>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 e</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</si>
  <si>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</si>
  <si>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</si>
  <si>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</si>
  <si>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</si>
  <si>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</si>
  <si>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</si>
  <si>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</si>
  <si>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</si>
  <si>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</si>
  <si>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</si>
  <si>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</si>
  <si>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</si>
  <si>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</si>
  <si>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</si>
  <si>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Aktia has received permission from the FIN-FSA to use IRB models for Corporate and Retail exposure. Exposure values differ between column a and b because of permanent partial usage and rollout exposures are included in column b.</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</si>
  <si>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</si>
  <si>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</si>
  <si>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</si>
  <si>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</si>
  <si>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</si>
  <si>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</si>
  <si>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</si>
  <si>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</si>
  <si>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</si>
  <si>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</si>
  <si>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</si>
  <si>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</si>
  <si>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</si>
  <si>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</si>
  <si>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</si>
  <si>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</si>
  <si>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</si>
  <si>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</si>
  <si>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</si>
  <si>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The exposures in the standardised approach represent 35% of the Bank Group’s credit risk exposure.</t>
  </si>
  <si>
    <t>Central governments or central banks are the largest counterparty class in the standardised approach, with a risk weight of 0%. The exposure class ‘Secured by mortgages on immovable property’ consists mainly of loans to housing companies (low default portfolio), with diversified risk profile with multiple counterparties within one housing company,  and immovable property as collateral with risk weights accordingly. Exposures post CCF and CRM can be higher than exposures before CCF and CRM due to substitution effect.</t>
  </si>
  <si>
    <t>Risk weight</t>
  </si>
  <si>
    <t>Of which unrated</t>
  </si>
  <si>
    <t>Others</t>
  </si>
  <si>
    <t>p</t>
  </si>
  <si>
    <t>q</t>
  </si>
  <si>
    <t>Unit or shares in collective investment undertakings</t>
  </si>
  <si>
    <t>Template EU CR5 does not provide columns b, c, h, and l-o, as there is no reporting.</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</si>
  <si>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</si>
  <si>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</si>
  <si>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</si>
  <si>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</si>
  <si>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</si>
  <si>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</si>
  <si>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</si>
  <si>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</si>
  <si>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</si>
  <si>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</si>
  <si>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</si>
  <si>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</si>
  <si>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</si>
  <si>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</si>
  <si>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</si>
  <si>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</si>
  <si>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</si>
  <si>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</si>
  <si>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</si>
  <si>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</si>
  <si>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</si>
  <si>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</si>
  <si>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</si>
  <si>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</si>
  <si>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</si>
  <si>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</si>
  <si>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</si>
  <si>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</si>
  <si>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</si>
  <si>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</si>
  <si>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</si>
  <si>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</si>
  <si>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</si>
  <si>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</si>
  <si>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</si>
  <si>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</si>
  <si>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</si>
  <si>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</si>
  <si>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</si>
  <si>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
(%)</t>
  </si>
  <si>
    <t>Exposure weighted average maturity (years)</t>
  </si>
  <si>
    <t>Risk weighted exposure amount after  SME supporting factor</t>
  </si>
  <si>
    <t>Corporates - SME</t>
  </si>
  <si>
    <t>Corporates - Other</t>
  </si>
  <si>
    <t>Pre-credit derivatives risk weighted exposure amount</t>
  </si>
  <si>
    <t>Actual risk weighted exposure amount</t>
  </si>
  <si>
    <r>
      <t>Exposures under F</t>
    </r>
    <r>
      <rPr>
        <b/>
        <sz val="11"/>
        <color rgb="FF00B050"/>
        <rFont val="Arial"/>
        <family val="2"/>
        <scheme val="minor"/>
      </rPr>
      <t>-</t>
    </r>
    <r>
      <rPr>
        <b/>
        <sz val="11"/>
        <color rgb="FF000000"/>
        <rFont val="Arial"/>
        <family val="2"/>
        <scheme val="minor"/>
      </rPr>
      <t>IRB</t>
    </r>
  </si>
  <si>
    <t>Central governments and central banks</t>
  </si>
  <si>
    <t xml:space="preserve">Corporates </t>
  </si>
  <si>
    <r>
      <t>of which</t>
    </r>
    <r>
      <rPr>
        <sz val="11"/>
        <color rgb="FF00B050"/>
        <rFont val="Arial"/>
        <family val="2"/>
        <scheme val="minor"/>
      </rPr>
      <t xml:space="preserve"> </t>
    </r>
    <r>
      <rPr>
        <sz val="11"/>
        <rFont val="Arial"/>
        <family val="2"/>
        <scheme val="minor"/>
      </rPr>
      <t xml:space="preserve">Corporates </t>
    </r>
    <r>
      <rPr>
        <sz val="11"/>
        <color rgb="FF00B050"/>
        <rFont val="Arial"/>
        <family val="2"/>
        <scheme val="minor"/>
      </rPr>
      <t xml:space="preserve">- </t>
    </r>
    <r>
      <rPr>
        <sz val="11"/>
        <color rgb="FF000000"/>
        <rFont val="Arial"/>
        <family val="2"/>
        <scheme val="minor"/>
      </rPr>
      <t>SMEs</t>
    </r>
  </si>
  <si>
    <r>
      <t xml:space="preserve">of which </t>
    </r>
    <r>
      <rPr>
        <sz val="11"/>
        <rFont val="Arial"/>
        <family val="2"/>
        <scheme val="minor"/>
      </rPr>
      <t>Corporates</t>
    </r>
    <r>
      <rPr>
        <sz val="11"/>
        <color rgb="FF00B050"/>
        <rFont val="Arial"/>
        <family val="2"/>
        <scheme val="minor"/>
      </rPr>
      <t xml:space="preserve"> - </t>
    </r>
    <r>
      <rPr>
        <sz val="11"/>
        <color rgb="FF000000"/>
        <rFont val="Arial"/>
        <family val="2"/>
        <scheme val="minor"/>
      </rPr>
      <t>Specialised lending</t>
    </r>
  </si>
  <si>
    <r>
      <t>Exposures under A</t>
    </r>
    <r>
      <rPr>
        <b/>
        <sz val="11"/>
        <color rgb="FF00B050"/>
        <rFont val="Arial"/>
        <family val="2"/>
        <scheme val="minor"/>
      </rPr>
      <t>-</t>
    </r>
    <r>
      <rPr>
        <b/>
        <sz val="11"/>
        <color rgb="FF000000"/>
        <rFont val="Arial"/>
        <family val="2"/>
        <scheme val="minor"/>
      </rPr>
      <t>IRB</t>
    </r>
  </si>
  <si>
    <r>
      <t xml:space="preserve">of </t>
    </r>
    <r>
      <rPr>
        <sz val="11"/>
        <rFont val="Arial"/>
        <family val="2"/>
        <scheme val="minor"/>
      </rPr>
      <t xml:space="preserve">which </t>
    </r>
    <r>
      <rPr>
        <sz val="11"/>
        <color rgb="FF000000"/>
        <rFont val="Arial"/>
        <family val="2"/>
        <scheme val="minor"/>
      </rPr>
      <t>Corporates - SMEs</t>
    </r>
  </si>
  <si>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</si>
  <si>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</si>
  <si>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</si>
  <si>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</si>
  <si>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</si>
  <si>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r>
      <t>TOTAL (including F</t>
    </r>
    <r>
      <rPr>
        <b/>
        <sz val="11"/>
        <color rgb="FF00B050"/>
        <rFont val="Arial"/>
        <family val="2"/>
        <scheme val="minor"/>
      </rPr>
      <t>-</t>
    </r>
    <r>
      <rPr>
        <b/>
        <sz val="11"/>
        <color rgb="FF000000"/>
        <rFont val="Arial"/>
        <family val="2"/>
        <scheme val="minor"/>
      </rPr>
      <t>IRB exposures and A</t>
    </r>
    <r>
      <rPr>
        <b/>
        <sz val="11"/>
        <color rgb="FF00B050"/>
        <rFont val="Arial"/>
        <family val="2"/>
        <scheme val="minor"/>
      </rPr>
      <t>-</t>
    </r>
    <r>
      <rPr>
        <b/>
        <sz val="11"/>
        <color rgb="FF000000"/>
        <rFont val="Arial"/>
        <family val="2"/>
        <scheme val="minor"/>
      </rPr>
      <t>IRB exposures)</t>
    </r>
  </si>
  <si>
    <t>Credit derivates does not impact the calculation of RWEA for AIRB or FIRB exposures. CR7 table is presented without possible IRB-supervisory add-ons. </t>
  </si>
  <si>
    <t>Total exposures</t>
  </si>
  <si>
    <t>Credit risk Mitigation techniques</t>
  </si>
  <si>
    <t>Credit risk Mitigation methods in the calculation of RWEAs</t>
  </si>
  <si>
    <t>Funded credit Protection (FCP)</t>
  </si>
  <si>
    <t>Unfunded credit Protection (UFCP)</t>
  </si>
  <si>
    <r>
      <rPr>
        <b/>
        <sz val="11"/>
        <color theme="1"/>
        <rFont val="Arial"/>
        <family val="2"/>
        <scheme val="minor"/>
      </rPr>
      <t xml:space="preserve">RWEA without substitution effects
</t>
    </r>
    <r>
      <rPr>
        <sz val="11"/>
        <color theme="1"/>
        <rFont val="Arial"/>
        <family val="2"/>
        <scheme val="minor"/>
      </rPr>
      <t>(reduction effects only)</t>
    </r>
  </si>
  <si>
    <r>
      <t xml:space="preserve">RWEA with substitution effects
</t>
    </r>
    <r>
      <rPr>
        <sz val="11"/>
        <color theme="1"/>
        <rFont val="Arial"/>
        <family val="2"/>
        <scheme val="minor"/>
      </rPr>
      <t>(both reduction and sustitution effects)</t>
    </r>
  </si>
  <si>
    <r>
      <t xml:space="preserve">Part of exposures covered by </t>
    </r>
    <r>
      <rPr>
        <b/>
        <sz val="11"/>
        <color theme="1"/>
        <rFont val="Arial"/>
        <family val="2"/>
        <scheme val="minor"/>
      </rPr>
      <t>Financial Collaterals</t>
    </r>
    <r>
      <rPr>
        <sz val="11"/>
        <color theme="1"/>
        <rFont val="Arial"/>
        <family val="2"/>
        <scheme val="minor"/>
      </rPr>
      <t xml:space="preserve"> (%)</t>
    </r>
  </si>
  <si>
    <r>
      <t xml:space="preserve">Part of exposures covered by </t>
    </r>
    <r>
      <rPr>
        <b/>
        <sz val="11"/>
        <color theme="1"/>
        <rFont val="Arial"/>
        <family val="2"/>
        <scheme val="minor"/>
      </rPr>
      <t>Other eligible collaterals</t>
    </r>
    <r>
      <rPr>
        <sz val="11"/>
        <color theme="1"/>
        <rFont val="Arial"/>
        <family val="2"/>
        <scheme val="minor"/>
      </rPr>
      <t xml:space="preserve"> (%)</t>
    </r>
  </si>
  <si>
    <r>
      <t xml:space="preserve">Part of exposures covered by </t>
    </r>
    <r>
      <rPr>
        <b/>
        <sz val="11"/>
        <color theme="1"/>
        <rFont val="Arial"/>
        <family val="2"/>
        <scheme val="minor"/>
      </rPr>
      <t xml:space="preserve">Immovable property Collaterals </t>
    </r>
    <r>
      <rPr>
        <sz val="11"/>
        <color theme="1"/>
        <rFont val="Arial"/>
        <family val="2"/>
        <scheme val="minor"/>
      </rPr>
      <t>(</t>
    </r>
    <r>
      <rPr>
        <b/>
        <sz val="11"/>
        <color theme="1"/>
        <rFont val="Arial"/>
        <family val="2"/>
        <scheme val="minor"/>
      </rPr>
      <t>%</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</si>
  <si>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</si>
  <si>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</si>
  <si>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Other funded credit protection</t>
    </r>
    <r>
      <rPr>
        <sz val="11"/>
        <color theme="1"/>
        <rFont val="Arial"/>
        <family val="2"/>
        <scheme val="minor"/>
      </rPr>
      <t xml:space="preserve"> (%)</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</si>
  <si>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</si>
  <si>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r>
      <rPr>
        <sz val="11"/>
        <color theme="1"/>
        <rFont val="Arial"/>
        <family val="2"/>
        <scheme val="minor"/>
      </rPr>
      <t>(%)</t>
    </r>
  </si>
  <si>
    <r>
      <t xml:space="preserve">Part of exposures covered by </t>
    </r>
    <r>
      <rPr>
        <b/>
        <sz val="11"/>
        <color theme="1"/>
        <rFont val="Arial"/>
        <family val="2"/>
        <scheme val="minor"/>
      </rPr>
      <t>Instruments held by a third party (%)</t>
    </r>
  </si>
  <si>
    <r>
      <t xml:space="preserve">Part of exposures covered by </t>
    </r>
    <r>
      <rPr>
        <b/>
        <sz val="11"/>
        <color theme="1"/>
        <rFont val="Arial"/>
        <family val="2"/>
        <scheme val="minor"/>
      </rPr>
      <t>Guarantees</t>
    </r>
    <r>
      <rPr>
        <sz val="11"/>
        <color theme="1"/>
        <rFont val="Arial"/>
        <family val="2"/>
        <scheme val="minor"/>
      </rPr>
      <t xml:space="preserve">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</si>
  <si>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</si>
  <si>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</si>
  <si>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</si>
  <si>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</si>
  <si>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</si>
  <si>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</si>
  <si>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</si>
  <si>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</si>
  <si>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Template EU CR7-A does not provide columns e-f, h, j and l, as there is no reporting.</t>
  </si>
  <si>
    <t>The importance of adequate collaterals is shown as over-collateralisation by immovable property in the A-IRB retail exposure class.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</si>
  <si>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</si>
  <si>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</si>
  <si>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</si>
  <si>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</si>
  <si>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</si>
  <si>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</si>
  <si>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</si>
  <si>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</si>
  <si>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</si>
  <si>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</si>
  <si>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</si>
  <si>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</si>
  <si>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</si>
  <si>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</si>
  <si>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</si>
  <si>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</si>
  <si>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</si>
  <si>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</si>
  <si>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</si>
  <si>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</si>
  <si>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</si>
  <si>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</si>
  <si>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</si>
  <si>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</si>
  <si>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</si>
  <si>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</si>
  <si>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</si>
  <si>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</si>
  <si>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</si>
  <si>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</si>
  <si>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</si>
  <si>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</si>
  <si>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</si>
  <si>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</si>
  <si>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</si>
  <si>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</si>
  <si>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</si>
  <si>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</si>
  <si>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</si>
  <si>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</si>
  <si>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</si>
  <si>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</si>
  <si>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</si>
  <si>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</si>
  <si>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</si>
  <si>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</si>
  <si>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</si>
  <si>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</si>
  <si>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</si>
  <si>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</si>
  <si>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</si>
  <si>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</si>
  <si>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</si>
  <si>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</si>
  <si>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</si>
  <si>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</si>
  <si>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</si>
  <si>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</si>
  <si>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</si>
  <si>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</si>
  <si>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</si>
  <si>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</si>
  <si>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</si>
  <si>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</si>
  <si>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</si>
  <si>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</si>
  <si>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</si>
  <si>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</si>
  <si>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</si>
  <si>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</si>
  <si>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</si>
  <si>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Aktia uses the standardised approach (SA-CCR) when calculating the counterparty credit risk amounts. Original Exposure Method, Simplified SA-CCR or Internal Model Method (IMM) are not used, thus rows EU1, EU2, 2, 2a-2c and 3-5 are not disclosed in the template EU CCR1.</t>
  </si>
  <si>
    <t>CCP exposures are not included in this table.</t>
  </si>
  <si>
    <r>
      <t>Exposure value</t>
    </r>
    <r>
      <rPr>
        <strike/>
        <sz val="10"/>
        <rFont val="Arial"/>
        <family val="2"/>
      </rPr>
      <t/>
    </r>
  </si>
  <si>
    <t>Total transactions subject to the Advanced method</t>
  </si>
  <si>
    <t>(i) VaR component (including the 3× multiplier)</t>
  </si>
  <si>
    <t>(ii) stressed VaR component (including the 3× multiplier)</t>
  </si>
  <si>
    <t>Transactions subject to the Standardised method</t>
  </si>
  <si>
    <t>EU4</t>
  </si>
  <si>
    <r>
      <rPr>
        <sz val="11"/>
        <rFont val="Arial"/>
        <family val="2"/>
        <scheme val="minor"/>
      </rPr>
      <t>Transactions subject to the Alternative approach (Based on the Original Exposure Method</t>
    </r>
    <r>
      <rPr>
        <u/>
        <sz val="11"/>
        <rFont val="Arial"/>
        <family val="2"/>
        <scheme val="minor"/>
      </rPr>
      <t>)</t>
    </r>
  </si>
  <si>
    <t xml:space="preserve">Total transactions subject to own funds requirements for CVA risk </t>
  </si>
  <si>
    <t>The CVA risk capital charge is calculated using a standardised approach.</t>
  </si>
  <si>
    <t>Exposure classes</t>
  </si>
  <si>
    <r>
      <t xml:space="preserve"> </t>
    </r>
    <r>
      <rPr>
        <strike/>
        <sz val="11"/>
        <color rgb="FF000000"/>
        <rFont val="Arial"/>
        <family val="2"/>
        <scheme val="minor"/>
      </rPr>
      <t>l</t>
    </r>
  </si>
  <si>
    <t xml:space="preserve">Total exposure value </t>
  </si>
  <si>
    <t xml:space="preserve">Regional government or local authorities </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</si>
  <si>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</si>
  <si>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</si>
  <si>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</si>
  <si>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</si>
  <si>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</si>
  <si>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</si>
  <si>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</si>
  <si>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</si>
  <si>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</si>
  <si>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</si>
  <si>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</si>
  <si>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</si>
  <si>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</si>
  <si>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</si>
  <si>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</si>
  <si>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</si>
  <si>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</si>
  <si>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</si>
  <si>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</si>
  <si>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</si>
  <si>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</si>
  <si>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</si>
  <si>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</si>
  <si>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</si>
  <si>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</si>
  <si>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</si>
  <si>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</si>
  <si>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</si>
  <si>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Rows 9-20 are not disclosed in the template EU CCR8, because there is nothing to report in these rows.</t>
  </si>
  <si>
    <t>Qualitative disclosure requirements related to market risk (Article 445 CRR) (EU MRA): This table is included in the official Pillar III report, not included in this Excel-file.</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</si>
  <si>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</si>
  <si>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</si>
  <si>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</si>
  <si>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</si>
  <si>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</si>
  <si>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</si>
  <si>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</si>
  <si>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</si>
  <si>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</si>
  <si>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Aktia is using basic indicator approach (BIA) for the calculation of own funds requirements for operational risk. The calculation is based on audited figures.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</si>
  <si>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</si>
  <si>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</si>
  <si>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</si>
  <si>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</si>
  <si>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</si>
  <si>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</si>
  <si>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</si>
  <si>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</si>
  <si>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</si>
  <si>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</si>
  <si>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</si>
  <si>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</si>
  <si>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</si>
  <si>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</si>
  <si>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 xml:space="preserve">Change of the Net Interest Income (NII) measures the impact of changing interest rates on net interest income (before tax) of the banking book. The reported figures reflect the outcome of a parallel shock of +/-. </t>
  </si>
  <si>
    <t>Scope of consolidation: consolidated</t>
  </si>
  <si>
    <t>Total unweighted value (average)</t>
  </si>
  <si>
    <t>Total weighted value (average)</t>
  </si>
  <si>
    <t>EU 1a</t>
  </si>
  <si>
    <t>Quarter ending on (DD Month YYY)</t>
  </si>
  <si>
    <t>Q4 (31. Dec 2023)</t>
  </si>
  <si>
    <t>Q3 (30 Sep 2023)</t>
  </si>
  <si>
    <t>Q2 (30. Jun 2023)</t>
  </si>
  <si>
    <t>Q1 (31. Mar  2023)</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</si>
  <si>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</si>
  <si>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</si>
  <si>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</si>
  <si>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</si>
  <si>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</si>
  <si>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</si>
  <si>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</si>
  <si>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</si>
  <si>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</si>
  <si>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</si>
  <si>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</si>
  <si>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</si>
  <si>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</si>
  <si>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</si>
  <si>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</si>
  <si>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</si>
  <si>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</si>
  <si>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</si>
  <si>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</si>
  <si>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</si>
  <si>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</si>
  <si>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</si>
  <si>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</si>
  <si>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</si>
  <si>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</si>
  <si>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</si>
  <si>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</si>
  <si>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</si>
  <si>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</si>
  <si>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</si>
  <si>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</si>
  <si>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</si>
  <si>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</si>
  <si>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</si>
  <si>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</si>
  <si>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</si>
  <si>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</si>
  <si>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</si>
  <si>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</si>
  <si>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</si>
  <si>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</si>
  <si>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</si>
  <si>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</si>
  <si>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</si>
  <si>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</si>
  <si>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</si>
  <si>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</si>
  <si>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</si>
  <si>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</si>
  <si>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</si>
  <si>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</si>
  <si>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</si>
  <si>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</si>
  <si>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</si>
  <si>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</si>
  <si>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</si>
  <si>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</si>
  <si>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</si>
  <si>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</si>
  <si>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</si>
  <si>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</si>
  <si>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</si>
  <si>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</si>
  <si>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</si>
  <si>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</si>
  <si>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</si>
  <si>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</si>
  <si>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</si>
  <si>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</si>
  <si>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</si>
  <si>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</si>
  <si>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</si>
  <si>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</si>
  <si>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</si>
  <si>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</si>
  <si>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</si>
  <si>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</si>
  <si>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</si>
  <si>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</si>
  <si>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</si>
  <si>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t>
  </si>
  <si>
    <t>During the last year has NSFR continued to be stable. The long term issued debt has covered the decline in the deposit base. At the end of December 2023 NSFR amounted to 122.3% (121,2% Q4/2022).</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</si>
  <si>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</si>
  <si>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</si>
  <si>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</si>
  <si>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</si>
  <si>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</si>
  <si>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</si>
  <si>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</si>
  <si>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</si>
  <si>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</si>
  <si>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</si>
  <si>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</si>
  <si>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</si>
  <si>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</si>
  <si>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</si>
  <si>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</si>
  <si>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</si>
  <si>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</si>
  <si>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</si>
  <si>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</si>
  <si>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</si>
  <si>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</si>
  <si>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</si>
  <si>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</si>
  <si>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</si>
  <si>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Template EU AE2 does not provide rows 140-220 and 240-241, as there is no reporting.</t>
  </si>
  <si>
    <t>Matching liabilities, contingent liabilities or securities lent</t>
  </si>
  <si>
    <t>Assets, collateral received and own
debt securities issued other than covered bonds and securitisations encumbered</t>
  </si>
  <si>
    <t>Carrying amount of selected financial liabilities</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</si>
  <si>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</si>
  <si>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</si>
  <si>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</si>
  <si>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</si>
  <si>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</si>
  <si>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</si>
  <si>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</si>
  <si>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</si>
  <si>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</si>
  <si>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</si>
  <si>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</si>
  <si>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</si>
  <si>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</si>
  <si>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</si>
  <si>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</si>
  <si>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</si>
  <si>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</si>
  <si>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</si>
  <si>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</si>
  <si>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</si>
  <si>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</si>
  <si>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</si>
  <si>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</si>
  <si>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</si>
  <si>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</si>
  <si>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</si>
  <si>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</si>
  <si>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</si>
  <si>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</si>
  <si>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</si>
  <si>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</si>
  <si>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</si>
  <si>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</si>
  <si>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</si>
  <si>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</si>
  <si>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</si>
  <si>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</si>
  <si>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</si>
  <si>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</si>
  <si>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</si>
  <si>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</si>
  <si>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</si>
  <si>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</si>
  <si>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</si>
  <si>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</si>
  <si>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</si>
  <si>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</si>
  <si>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</si>
  <si>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</si>
  <si>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</si>
  <si>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</si>
  <si>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</si>
  <si>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</si>
  <si>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</si>
  <si>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</si>
  <si>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</si>
  <si>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</si>
  <si>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</si>
  <si>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</si>
  <si>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</si>
  <si>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</si>
  <si>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</si>
  <si>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</si>
  <si>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</si>
  <si>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</si>
  <si>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</si>
  <si>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</si>
  <si>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</si>
  <si>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</si>
  <si>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</si>
  <si>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</si>
  <si>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</si>
  <si>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</si>
  <si>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</si>
  <si>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</si>
  <si>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</si>
  <si>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</si>
  <si>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</si>
  <si>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</si>
  <si>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</si>
  <si>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</si>
  <si>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</si>
  <si>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</si>
  <si>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</si>
  <si>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</si>
  <si>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</si>
  <si>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</si>
  <si>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</si>
  <si>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</si>
  <si>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</si>
  <si>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</si>
  <si>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</si>
  <si>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of which Subordinated liabilities</t>
  </si>
  <si>
    <t>Technical provisions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</si>
  <si>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</si>
  <si>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</si>
  <si>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</si>
  <si>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</si>
  <si>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</si>
  <si>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</si>
  <si>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</si>
  <si>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</si>
  <si>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</si>
  <si>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</si>
  <si>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</si>
  <si>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</si>
  <si>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</si>
  <si>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</si>
  <si>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</si>
  <si>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CCP-3</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</si>
  <si>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</si>
  <si>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</si>
  <si>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</si>
  <si>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</si>
  <si>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</si>
  <si>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</si>
  <si>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</si>
  <si>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</si>
  <si>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</si>
  <si>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</si>
  <si>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</si>
  <si>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</si>
  <si>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</si>
  <si>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</si>
  <si>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</si>
  <si>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</si>
  <si>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</si>
  <si>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</si>
  <si>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</si>
  <si>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</si>
  <si>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</si>
  <si>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</si>
  <si>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</si>
  <si>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</si>
  <si>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</si>
  <si>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</si>
  <si>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</si>
  <si>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</si>
  <si>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</si>
  <si>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</si>
  <si>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</si>
  <si>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EU LI1 does not provide columns e and f, as there is no reporting.</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</si>
  <si>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</si>
  <si>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</si>
  <si>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</si>
  <si>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</si>
  <si>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</si>
  <si>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</si>
  <si>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</si>
  <si>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</si>
  <si>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</si>
  <si>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</si>
  <si>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</si>
  <si>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</si>
  <si>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</si>
  <si>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</si>
  <si>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</si>
  <si>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</si>
  <si>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</si>
  <si>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</si>
  <si>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 xml:space="preserve">Other differences on row 11 include negative account balances which are not deducted from the exposure amount. </t>
  </si>
  <si>
    <t>The items that are subject to deductions from own funds are not risk weighted and are thus excluded from Table EU LI2.</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</si>
  <si>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</si>
  <si>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</si>
  <si>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</si>
  <si>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</si>
  <si>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</si>
  <si>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</si>
  <si>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</si>
  <si>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</si>
  <si>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</si>
  <si>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Purchase method</t>
  </si>
  <si>
    <t>X</t>
  </si>
  <si>
    <t>Credit institution</t>
  </si>
  <si>
    <t>Aktia Fund Management Company Ltd</t>
  </si>
  <si>
    <t>Investment funds</t>
  </si>
  <si>
    <t>Aktia Wealth Planning Ltd</t>
  </si>
  <si>
    <t>Tax services and investment insurance</t>
  </si>
  <si>
    <t>Evervest Ltd</t>
  </si>
  <si>
    <t>AV Partner Ltd</t>
  </si>
  <si>
    <t>Holding company</t>
  </si>
  <si>
    <t>Aktia Housing GP Ltd</t>
  </si>
  <si>
    <t>Aktia Alternatiivi I GP Oy</t>
  </si>
  <si>
    <t>Aktia Private Equity I GP Oy</t>
  </si>
  <si>
    <t>Aktia Velkarahastot II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</si>
  <si>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</si>
  <si>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</si>
  <si>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</si>
  <si>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</si>
  <si>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</si>
  <si>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</si>
  <si>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</si>
  <si>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</si>
  <si>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</si>
  <si>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</si>
  <si>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</si>
  <si>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</si>
  <si>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</si>
  <si>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</si>
  <si>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</si>
  <si>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</si>
  <si>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</si>
  <si>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</si>
  <si>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</si>
  <si>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</si>
  <si>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</si>
  <si>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</si>
  <si>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</si>
  <si>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r>
      <t>1</t>
    </r>
    <r>
      <rPr>
        <sz val="11"/>
        <color rgb="FF000000"/>
        <rFont val="Calibri"/>
        <family val="2"/>
      </rPr>
      <t xml:space="preserve"> Holdings partially deducted from own funds.</t>
    </r>
  </si>
  <si>
    <t>10.1</t>
  </si>
  <si>
    <t>CRR Article</t>
  </si>
  <si>
    <t>Article 431</t>
  </si>
  <si>
    <t>1.   Institutions shall publicly disclose the information referred to in Titles II and III in accordance with the provisions laid down in this Title, subject to the exceptions referred to in Article 432.</t>
  </si>
  <si>
    <t>This report and disclosures at aktia.com addresses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</si>
  <si>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</si>
  <si>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</si>
  <si>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complience with the disclosure requirements.
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</si>
  <si>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</si>
  <si>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</si>
  <si>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</si>
  <si>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</si>
  <si>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</si>
  <si>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</si>
  <si>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</si>
  <si>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</si>
  <si>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</si>
  <si>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10.2 Immaterial items not disclosed</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</si>
  <si>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</si>
  <si>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</si>
  <si>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</si>
  <si>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of disclosure</t>
  </si>
  <si>
    <t>Institutions shall publish the disclosures required under Titles II and III in the manner set out in Articles 433a, 433b and 433c.</t>
  </si>
  <si>
    <t>Other institutions to which Aktia belongs  shall disclose all the information required under Part 8 on annual basis and the key metrics referred in Article 447 on semi-annual basis</t>
  </si>
  <si>
    <t>Annual disclosures shall be published on the same date as the date on which institutions publish their financial statements or as soon as possible thereafter.</t>
  </si>
  <si>
    <t xml:space="preserve">The disclosures are made annually in conjunction with the publication of Aktias Annual Report </t>
  </si>
  <si>
    <t>Semi-annual and quarterly disclosures shall be published on the same date as the date on which the institutions publish their financial reports for the corresponding period where applicable or as soon as possible thereafter.</t>
  </si>
  <si>
    <t xml:space="preserve">The disclosures are made semiannually in conjunction with the publication of Aktias interim financial report </t>
  </si>
  <si>
    <t>Article 433a</t>
  </si>
  <si>
    <t>Disclosures by large institutions</t>
  </si>
  <si>
    <t xml:space="preserve">N/A </t>
  </si>
  <si>
    <t>Article 433b</t>
  </si>
  <si>
    <t>Disclosures by small and non-complex institutions</t>
  </si>
  <si>
    <t>Article 433c</t>
  </si>
  <si>
    <t>Disclosures by other institutions</t>
  </si>
  <si>
    <t>1.   Institutions that are not subject to Article 433a or 433b shall disclose the information outlined below with the following frequency:</t>
  </si>
  <si>
    <t>(a) all the information required under this Part on an annual basis;</t>
  </si>
  <si>
    <t>Information is disclosed on the date of publication of the financial statements.</t>
  </si>
  <si>
    <t>(b) the key metrics referred to in Article 447 on a semi-annual basis.</t>
  </si>
  <si>
    <t>Information disclosed half-yearly is presented in connection with interim reports.</t>
  </si>
  <si>
    <t>2.   By way of derogation from paragraph 1 of this Article, other institutions that are non-listed institutions shall disclose the following information on an annual basis:</t>
  </si>
  <si>
    <t>Article 434</t>
  </si>
  <si>
    <t>Means of disclosures</t>
  </si>
  <si>
    <t>1.   Institutions shall disclose all the information required under Titles II and III in electronic format and in a single medium or location. The single medium or location shall be a standalone document that provides a readily accessible source of prudential information for users of that information or a distinctive section included in or appended to the institutions' financial statements or financial reports containing the required disclosures and being easily identifiable to those users.</t>
  </si>
  <si>
    <t>www.aktia.com</t>
  </si>
  <si>
    <t>2.   Institutions shall make available on their website or, in the absence of a website, in any other appropriate location an archive of the information required to be disclosed in accordance with this Part. That archive shall be kept accessible for a period of time that shall be no less than the storage period set by national law for information included in the institutions' financial reports.</t>
  </si>
  <si>
    <t>Article 434a</t>
  </si>
  <si>
    <t>Uniform disclosure formats</t>
  </si>
  <si>
    <t>TITLE II</t>
  </si>
  <si>
    <t xml:space="preserve">TECHNICAL CRITERIA ON TRANSPARENCY AND DISCLOSURE </t>
  </si>
  <si>
    <t>Article 435</t>
  </si>
  <si>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</si>
  <si>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</si>
  <si>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</si>
  <si>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 xml:space="preserve">Institution risk management approach (EU OVA)
Table 7.1.1 Liquidity risk management (EU LIQA)
Table 3.1.1 General qualitative information about credit risk (EU CRA)
Table 5.1.1 Qualitative information on operational risk (EU ORA)
</t>
  </si>
  <si>
    <t>the structure and organisation of the relevant risk management function including information on the basis of its authority, its powers and accountability in accordance with the institution's incorporation and governing documents;</t>
  </si>
  <si>
    <t xml:space="preserve">Institution risk management approach (EU OVA)
Table 7.1.1 Liquidity risk management (EU LIQA)
Table 5.1.1 Qualitative information on operational risk (EU ORA)
</t>
  </si>
  <si>
    <t>(c)</t>
  </si>
  <si>
    <t>the scope and nature of risk reporting and measurement systems;</t>
  </si>
  <si>
    <t>(d)</t>
  </si>
  <si>
    <t>the policies for hedging and mitigating risk, and the strategies and processes for monitoring the continuing effectiveness of hedges and mitigants;</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</si>
  <si>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</si>
  <si>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</si>
  <si>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</si>
  <si>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</si>
  <si>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</si>
  <si>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</si>
  <si>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</si>
  <si>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</si>
  <si>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</si>
  <si>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</si>
  <si>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https://www.aktia.com/en/ → Investors → Reports and Presentations → 2023 → Corporate Governance Report (EU OVB)</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</si>
  <si>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</si>
  <si>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</si>
  <si>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</si>
  <si>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</si>
  <si>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</si>
  <si>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</si>
  <si>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</si>
  <si>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</si>
  <si>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2022,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</si>
  <si>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</si>
  <si>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9.1.4 Outline of the differences in the scopes of consolidation (entity by entity) (EU LI3)
Table 9.1.5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</si>
  <si>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</si>
  <si>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 xml:space="preserve">Table 9.1.2 Differences between accounting and regulatory scopes of consolidation and mapping of financial statement categories with regulatory risk categories (EU LI1)
</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</si>
  <si>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</si>
  <si>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 xml:space="preserve">Table 9.1.3 Main sources of differences between regulatory exposure amounts and carrying values in financial statements (EU LI2)
</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</si>
  <si>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</si>
  <si>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</si>
  <si>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 xml:space="preserve">Table 9.2.6 Other qualitative information on the scope of application (EU LIB)
</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</si>
  <si>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</si>
  <si>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</si>
  <si>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</si>
  <si>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</si>
  <si>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</si>
  <si>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</si>
  <si>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</si>
  <si>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</si>
  <si>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Table 2.1.1 Composition of regulatory own funds (EU CC1)                  Table 9.1.1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</si>
  <si>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</si>
  <si>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</si>
  <si>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</si>
  <si>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</si>
  <si>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</si>
  <si>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</si>
  <si>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</si>
  <si>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</si>
  <si>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</si>
  <si>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</si>
  <si>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</si>
  <si>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</si>
  <si>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</si>
  <si>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</si>
  <si>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</si>
  <si>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</si>
  <si>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</si>
  <si>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</si>
  <si>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</si>
  <si>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</si>
  <si>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</si>
  <si>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 xml:space="preserve">Table 1.1.2 Key metrics - MREL and, where applicable, G-SII Requirement for own funds and eligible liabilities (EU KM2) </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</si>
  <si>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</si>
  <si>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</si>
  <si>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</si>
  <si>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</si>
  <si>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Table 2.3.4 ICAAP information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</si>
  <si>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</si>
  <si>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1.1.1 Key metrics template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</si>
  <si>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</si>
  <si>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</si>
  <si>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2.3.1 Overview of risk weighted exposure amounts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</si>
  <si>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</si>
  <si>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N/A Specialized lending</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</si>
  <si>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</si>
  <si>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</si>
  <si>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</si>
  <si>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</si>
  <si>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</si>
  <si>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</si>
  <si>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</si>
  <si>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</si>
  <si>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</si>
  <si>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Table 3.7.1 Qualitative disclosure related to CCR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</si>
  <si>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</si>
  <si>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</si>
  <si>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</si>
  <si>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</si>
  <si>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</si>
  <si>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</si>
  <si>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</si>
  <si>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</si>
  <si>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</si>
  <si>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</si>
  <si>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</si>
  <si>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Not applicable for Aktia: no exposures to CCPs</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</si>
  <si>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</si>
  <si>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</si>
  <si>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</si>
  <si>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</si>
  <si>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</si>
  <si>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</si>
  <si>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
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</si>
  <si>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</si>
  <si>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</si>
  <si>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</si>
  <si>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</si>
  <si>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</si>
  <si>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</si>
  <si>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</si>
  <si>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</si>
  <si>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</si>
  <si>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</si>
  <si>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Disclosure of indicators of global systemic importance</t>
  </si>
  <si>
    <t>N/A G-SII institutions</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</si>
  <si>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</si>
  <si>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</si>
  <si>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</si>
  <si>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</si>
  <si>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</si>
  <si>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</si>
  <si>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</si>
  <si>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 xml:space="preserve">Table 3.1.3 Performing and non-performing exposures and related provisions (EU CR1)
Table 3.3.1 Credit quality of forborne exposures (EU CQ1)
Table 3.1.5 Quality of non-performing exposures by geography (EU CQ4)
Table 3.1.6 Credit quality of loans and advances by industry (EU CQ5)
</t>
  </si>
  <si>
    <t>an ageing analysis of accounting past due exposures;</t>
  </si>
  <si>
    <t>Table 3.2.1  Credit quality of performing and non-performing exposures by past due days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</si>
  <si>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</si>
  <si>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
Table 3.1.6 Credit quality of loans and advances by industry (EU CQ5)</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</si>
  <si>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</si>
  <si>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</si>
  <si>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</si>
  <si>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</si>
  <si>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</si>
  <si>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</si>
  <si>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7.2.1 Encumbered and unencumbered assets (EU AE1)
Table 7.2.2 Collateral received and own debt securities issued (EU AE2)
Table 7.2.3 Sources of encumbrance (EU AE3)
Table 7.2.4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</si>
  <si>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</si>
  <si>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</si>
  <si>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</si>
  <si>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</si>
  <si>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Table 3.5.2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</si>
  <si>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</si>
  <si>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</si>
  <si>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</si>
  <si>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</si>
  <si>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3.5.3 Standardised approach – Credit risk exposure and CRM effects (EU CR4)
Table 3.7.4 Standardised approach – CCR exposures by regulatory exposure class and risk weights (EU CCR3)</t>
  </si>
  <si>
    <t>Article 445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</si>
  <si>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</si>
  <si>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</si>
  <si>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N/A, FX net position less than 2% of own funds.</t>
  </si>
  <si>
    <t>Article 446</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</si>
  <si>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</si>
  <si>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</si>
  <si>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</si>
  <si>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Table 5.1.1 Qualitative information on operational risk (EU ORA)</t>
  </si>
  <si>
    <t>where the institution makes use of it, a description of the methodology set out in Article 312(2), which shall include a discussion of the relevant internal and external factors being considered in the institution's advanced measurement approach;</t>
  </si>
  <si>
    <t>N/A advanced measurement approach</t>
  </si>
  <si>
    <t>in the case of partial use, the scope and coverage of the different methodologies used.</t>
  </si>
  <si>
    <t>Article 447</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</si>
  <si>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</si>
  <si>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</si>
  <si>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</si>
  <si>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</si>
  <si>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</si>
  <si>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</si>
  <si>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</si>
  <si>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</si>
  <si>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</si>
  <si>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</si>
  <si>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</si>
  <si>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</si>
  <si>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</si>
  <si>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</si>
  <si>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</si>
  <si>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</si>
  <si>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</si>
  <si>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</si>
  <si>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</si>
  <si>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1.   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</si>
  <si>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Table 6.1.1 Qualitative information on interest rate risks of non-trading book activities (EU IRRBA)</t>
  </si>
  <si>
    <t>the changes in the economic value of equity calculated under the six supervisory shock scenarios referred to in Article 98(5) of Directive 2013/36/EU for the current and previous disclosure periods;</t>
  </si>
  <si>
    <t xml:space="preserve">Table 6.1.2 Interest rate risks of non-trading book activities (EU IRRB 1)
</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</si>
  <si>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</si>
  <si>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</si>
  <si>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</si>
  <si>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</si>
  <si>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</si>
  <si>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</si>
  <si>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</si>
  <si>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</si>
  <si>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</si>
  <si>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</si>
  <si>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</si>
  <si>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</si>
  <si>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</si>
  <si>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2.   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</si>
  <si>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</si>
  <si>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</si>
  <si>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N/A securisation positions</t>
  </si>
  <si>
    <t>Article 449a</t>
  </si>
  <si>
    <t>Disclosure of environmental, social and governance risks (ESG risks)</t>
  </si>
  <si>
    <t>N/A Q4 2022</t>
  </si>
  <si>
    <t>Article 450</t>
  </si>
  <si>
    <t>Disclosure of remuneration policy</t>
  </si>
  <si>
    <t>1.   Institutions shall disclose at least the following information, regarding the remuneration policy and practices of th1.   Institutions shall disclose the following information regarding their remuneration policy and practices for those categories of staff whose professional activities have a material impact on the risk profile of the institutions:e institution for those categories of staff whose professional activities have a material impact on its risk profile:</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</si>
  <si>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</si>
  <si>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https://www.aktia.com/en/ → Investors → Corporate governance → Remuneration → Remuneration and variable compensation (EU REMA)</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</si>
  <si>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</si>
  <si>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</si>
  <si>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</si>
  <si>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</si>
  <si>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</si>
  <si>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</si>
  <si>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8.1.5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</si>
  <si>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</si>
  <si>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8.1.2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</si>
  <si>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</si>
  <si>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</si>
  <si>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</si>
  <si>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8.1.2 Remuneration awarded for the financial year (EU REM1)
Table 8.1.4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</si>
  <si>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</si>
  <si>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</si>
  <si>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8.1.3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</si>
  <si>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</si>
  <si>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</si>
  <si>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</si>
  <si>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</si>
  <si>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</si>
  <si>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</si>
  <si>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</si>
  <si>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</si>
  <si>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</si>
  <si>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
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</si>
  <si>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</si>
  <si>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</si>
  <si>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</si>
  <si>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</si>
  <si>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</si>
  <si>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</si>
  <si>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
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</si>
  <si>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</si>
  <si>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</si>
  <si>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Table 2.6.4 Free format text boxes for disclosure on qualitative items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</si>
  <si>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</si>
  <si>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</si>
  <si>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</si>
  <si>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</si>
  <si>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</si>
  <si>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</si>
  <si>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</si>
  <si>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1.   Institutions that are subject to Part Six shall disclose information on their liquidity coverage ratio, net stable funding ratio and liquidity risk management in accordance with this Article.</t>
  </si>
  <si>
    <t>2.   Institutions shall disclose the following information in relation to their liquidity coverage ratio as calculated in accordance with the delegated act referred to in Article 460(1):</t>
  </si>
  <si>
    <t>Table 7.1.2 Quantitative information of LCR (EU LIQ1)
Table 7.1.3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</si>
  <si>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</si>
  <si>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</si>
  <si>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3.   Institutions shall disclose the following information in relation to their net stable funding ratio as calculated in accordance with Title IV of Part Six:</t>
  </si>
  <si>
    <t>Table 7.1.4 Net Stable Funding Ratio (EU LIQ2)</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</si>
  <si>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</si>
  <si>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</si>
  <si>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</si>
  <si>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4.   Institutions shall disclose the arrangements, systems, processes and strategies put in place to identify, measure, manage and monitor their liquidity risk in accordance with Article 86 of Directive 2013/36/EU.</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</si>
  <si>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</si>
  <si>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</si>
  <si>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</si>
  <si>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</si>
  <si>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</si>
  <si>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</si>
  <si>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Table 3.5.5 Qualitative disclosure requirements related to IRB approach (EU CRE)</t>
  </si>
  <si>
    <t>for each exposure class referred to in Article 147, the percentage of the total exposure value of each exposure class subject to the Standardised Approach laid down in Chapter 2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</si>
  <si>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
Table 3.5.5 Qualitative disclosure requirements related to IRB approach (EU CRE)</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</si>
  <si>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</si>
  <si>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</si>
  <si>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</si>
  <si>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</si>
  <si>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</si>
  <si>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</si>
  <si>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</si>
  <si>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</si>
  <si>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</si>
  <si>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</si>
  <si>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</si>
  <si>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</si>
  <si>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
Table 3.5.3 IRB approach – CCR exposures by exposure class and PD scale (EU CCR4)</t>
  </si>
  <si>
    <t>their gross on-balance-sheet exposure;</t>
  </si>
  <si>
    <t>Table 3.5.6 IRB approach – Credit risk exposures by exposure class and PD range (EU CR6)</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</si>
  <si>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</si>
  <si>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</si>
  <si>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</si>
  <si>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</si>
  <si>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</si>
  <si>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</si>
  <si>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</si>
  <si>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</si>
  <si>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</si>
  <si>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</si>
  <si>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Table 3.4.1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</si>
  <si>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</si>
  <si>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</si>
  <si>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</si>
  <si>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</si>
  <si>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</si>
  <si>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</si>
  <si>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</si>
  <si>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Table 3.5.3 Standardised approach – Credit risk exposure and CRM effects (EU CR4)</t>
  </si>
  <si>
    <t>Article 454</t>
  </si>
  <si>
    <t>Use of the Advanced Measurement Approaches to operational risk</t>
  </si>
  <si>
    <t>Article 455</t>
  </si>
  <si>
    <t>Use of Internal Market Risk Models</t>
  </si>
  <si>
    <t>N/A Internal Market Risk Models</t>
  </si>
  <si>
    <t>10.2 Immaterial items not disclosed</t>
  </si>
  <si>
    <t>Table</t>
  </si>
  <si>
    <t>Articla reference</t>
  </si>
  <si>
    <t>Template EU LIB - Other qualitative information on the scope of application</t>
  </si>
  <si>
    <t>Article 436 points (g) and (h)</t>
  </si>
  <si>
    <t>Not applicable for Aktia. The actual own funds in all the subsidiaries do not fall below the required minimum.
Aktia does not have the exemption referred to in Article 7 or the individual consolidation method laid down in Article 9.</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</si>
  <si>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</si>
  <si>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</si>
  <si>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</si>
  <si>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</si>
  <si>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</si>
  <si>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</si>
  <si>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</si>
  <si>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</si>
  <si>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CCR4-IRB approach – CCR exposures by exposure class and PD scale</t>
  </si>
  <si>
    <t>Article 439 point (l)</t>
  </si>
  <si>
    <t>Not applicable for Aktia: No derivatives under IRB method</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</si>
  <si>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</si>
  <si>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</si>
  <si>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</si>
  <si>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</si>
  <si>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</si>
  <si>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</si>
  <si>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</si>
  <si>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</si>
  <si>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</si>
  <si>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CQ7: Collateral obtained by taking possession and execution processes</t>
  </si>
  <si>
    <t xml:space="preserve">Article 442 point (c) </t>
  </si>
  <si>
    <t>Template EU CQ7 might be empty and shall not be disclosed: Aktia has not obtained collaterals by taking possessien over them through execution process (prohibited by Finnish law)</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</si>
  <si>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</si>
  <si>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</si>
  <si>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</si>
  <si>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</si>
  <si>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</si>
  <si>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</si>
  <si>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</si>
  <si>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</si>
  <si>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</si>
  <si>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</si>
  <si>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</si>
  <si>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</si>
  <si>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</si>
  <si>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</si>
  <si>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</si>
  <si>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</si>
  <si>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</si>
  <si>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</si>
  <si>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</si>
  <si>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</si>
  <si>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</si>
  <si>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</si>
  <si>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</si>
  <si>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</si>
  <si>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</si>
  <si>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</si>
  <si>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</si>
  <si>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</si>
  <si>
    <t>The deduction of EUR 8.8 million on row 8 relates to holdings in Aktia Life Insurance Ltd. The amount above the 10% threshold is deducted from CET1 capital, and the remaining part is risk-weighted at 250% under the credit risk framework.</t>
  </si>
  <si>
    <t>Table LI1 provides a breakdown of the published Financial Statements into the separate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</si>
  <si>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15.6 million, including in intangible assets, is not deducted from own funds but is risk-weighted by 100% under the credit risk framework.  </t>
  </si>
  <si>
    <t>EU LI2 does not provide rows 5 and 10, nor columns c and e, as there is no reporting.</t>
  </si>
  <si>
    <t>CET1 capital includes the profit for the period of 1 January – 31 December 2023, as the profit has been subject to a review by the external auditor, and therefore can be included in CET1 capital on the basis of permission granted by the FIN-FSA in accordance with the Capital Requirements Regulation. Regulatory adjustments to CET1 totalled EUR 183.0 million of which the most significant share consists of goodwill and other intangible assets. In addition, the amount of foreseeable dividend for 2023 has been deducted from CET1 capital. On 31 December 2023 there were no regulatory adjustments to AT1 or T2 capital. Capital ratios are calculated by using elements of own funds determined on the basis laid down in the CRR.</t>
  </si>
  <si>
    <t>At the end of the period, the Common Equity Tier 1 capital ratio of Aktia Bank Group (Aktia Bank Plc and all its subsidiaries except Aktia Life Insurance) was 11.3 (10.8) %. The total capital ratio for Aktia Bank Group was 15.0 (14.9)%.</t>
  </si>
  <si>
    <t xml:space="preserve">Table EU CC1 presents a summary of Aktia Bank Group’s own funds and capital ratios on 31 December 2023. The total amount of the Bank Group’s own funds amounted to EUR 512.8 million increasing by EUR 46.3 million during year 2023. CET1 capital amounted to EUR 385.5 million increasing by EUR 46.2 million. </t>
  </si>
  <si>
    <t>Table EU LR2 shows the leverage ratio and the breakdown of the exposure by main categories. Compared to the year end 2022 the leverage ratio for Aktia Bank Group increased from 3.61% to 4.23% due to changes in both the numerator and the denominator. The amount of Tier 1 capital increased during the same time by 12% and the total exposure measure was lowered by 5% mainly due to decrease in central bank deposits.</t>
  </si>
  <si>
    <t>LCR increased by 37.3% from Q4 2022 and 46.8% from Q2 2021), mostly due to a decrease in total net outflows. Compared to the situation in Q2 2023, LCR remained at a very similar level, decreasing by 0,3 percentage points).</t>
  </si>
  <si>
    <t>Finally, in comparison to Q4 2022 NSFR increased slightly, from 121% to 122%, mainly due to an increase of total available stable funding. Compared to Q2 2023 NSFR decreased from 124% to 122% mainly driven by a decrease in total available stable funding.</t>
  </si>
  <si>
    <t>During the financial year 2023 Aktia Bank Group’s (Aktia Bank Plc and all its subsidiaries except Aktia Life Insurance) total own funds increased by EUR 46.3 million, of which CET1 increased by EUR 46.2 million, AT1 increased by EUR 0.0 million and T2 increased by EUR 0.1 million. The CET1 increase was mainly mainly due to the profit for the period and an increase in the fund at fair value. The result includes a dividend of EUR 6.3 million from Aktia Life Insurance Ltd paid in the first quarter of the year. As a result, the Bank's Common Equity Tier 1 capital ratio (CET1) stood at 11.30% on December 31, 2023, up 0.46 percentage points from the end of the previous year (10.84%). Compared to Q2 2023 CET1 increased by EUR 34.3 million and total capital by EUR 33.2 million.</t>
  </si>
  <si>
    <t xml:space="preserve">Leverage ratio increased to 4.2% from 3.6% at the end of 2022 (3.8% at the end of the second quarter of 2023), as a result of increased T1 capital. </t>
  </si>
  <si>
    <t>The minimum required eligible liabilities for Aktia Bank equals EUR 677.5 million and is based on the total risk exposure amount. For Aktia, the ratio of own funds and eligible liabilities to the total risk exposure amount (TREA) was 320.0% and to the leverage ratio exposure (LRE) 350.3%, as compared to the current MREL requirements of 19.86% for the TREA and 5.91% for the LRE. The current requirement entered into force on 1 January 2022. Aktia’s requirement was covered by own funds and unsecured senior bonds. The MREL requirement does not include a so-called subordination requirement.</t>
  </si>
  <si>
    <t>The rows EU 8a, EU 9a, 10, EU 10a, EU 14a, EU 14b and EU 14d of the KM1 template are not disclosed as these rows do not contain data. Data for previous periods 30 Sep 2023 (column b) and 31 Mar 2023 (column d) are not disclosed as Aktia discloses the information in this template on a semi-annual basis.</t>
  </si>
  <si>
    <t>Furthermore, in comparison to Q4 2022 risk-weighted assets increased by EUR 280.6 million, mainly driven by growth in corporate lending. The increase totalled to EUR 208.5 million compared to Q2 2023 mainly stemming from credit risk (EUR +169.1 million), although operational risk also increased (EUR +39.3 million).</t>
  </si>
  <si>
    <t>The performing loan portfolio in Aktia is concentrated in low Probability of Default (PD) levels for both retail and corporate portfolio, rated by Aktia IRB models.  Adequate collaterals are also important for the bank to minimise the loss given default (LGD). Non-performing exposures have decreased mainly due to decrease in unlikeliness-to-pay.</t>
  </si>
  <si>
    <t>Obligor-level PD is used. CR6 report is presented without possible IRB add-ons.</t>
  </si>
  <si>
    <t>A major part of forborne exposures is performing forborne exposures. The collateral situation is seen as adequate. The level of forborne loans levelled on a higher level than in 2022 as the increased interest rates have had a negative impact on some customers' repayment capacity.</t>
  </si>
  <si>
    <t>CR8 table shows the risk weight effect including IRB specific add-ons. The risk weighted exposure amount has increased slightly, mainly due to a decrease in asset quality.</t>
  </si>
  <si>
    <t>Table EU LR 3 shows the breakdown of on-balance sheet exposures by exposure class. 64% of the total exposure amount arises from loans secured by mortgages of immovable properties.</t>
  </si>
  <si>
    <t>The composition of collateral is referred mainly to OTC derivative transactions. 2.6 million euro of the posted collateral (initial margin) and 12.8 million euro of the received collateral per 31 Dec 2023 refers to centrally-cleared derivatives</t>
  </si>
  <si>
    <t xml:space="preserve">Collaterals used in the bank consist mainly of residential real estate, commercial real estate, and financial collaterals. Financial guarantees are mostly used as an addition to immovable collateral. A major part of unsecured carrying amount consists of central bank deposits.
</t>
  </si>
  <si>
    <t>Remuneration policy (EU REMA): This information is published separately on Aktia's website.</t>
  </si>
  <si>
    <t>Remuneration policy (EU REMA): This table is published separately on Aktia's website. See the disclosure index for details.</t>
  </si>
  <si>
    <t>Disclosure on governance arrangements (EU OVB): This information is published separately on Aktia's website. See the disclosure index for details.</t>
  </si>
  <si>
    <t>0,00 to &lt;0,15</t>
  </si>
  <si>
    <t>100,00 (Default)</t>
  </si>
  <si>
    <t>30,00 to &lt;100,00</t>
  </si>
  <si>
    <t>10,00 to &lt;100,00</t>
  </si>
  <si>
    <t>2,5 to &lt;5</t>
  </si>
  <si>
    <t>2,50 to &lt;10,00</t>
  </si>
  <si>
    <t>1,75 to &lt;2,5</t>
  </si>
  <si>
    <t>0,75 to &lt;1,75</t>
  </si>
  <si>
    <t>0,75 to &lt;2,50</t>
  </si>
  <si>
    <t>0,50 to &lt;0,75</t>
  </si>
  <si>
    <t>0,25 to &lt;0,50</t>
  </si>
  <si>
    <t>0,15 to &lt;0,25</t>
  </si>
  <si>
    <t>0,10  to &lt;0,15</t>
  </si>
  <si>
    <t>0,00 to &lt;0,10</t>
  </si>
  <si>
    <t>This appendix contains the quantitative tables disclosed in the official Aktia Bank Group Pillar III Report as of Dec 31, 2023.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2023, Section 8.</t>
  </si>
  <si>
    <r>
      <t>This report is an appandix to the Aktia Bank Group Pillar III Report as of Dec 31, 2023,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</si>
  <si>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Disclosure on governance arrangements (EU OVB):  This information is published separately on Aktia's website. See the disclosure index for details.</t>
  </si>
  <si>
    <t>The PDs for FIRB exposures are mostly conservative, but exposure classes "Retail - secured by immovable property non-SME" and "Retail – other non-SME" have PDs that are below observed average default rate. Aktia has implemented supervisory risk weight add-ons because of the weaknesses in the AIRB PD models.</t>
  </si>
  <si>
    <t>In the FIRB approach, Corporates - SME account for 46% and Corporates - Other for 54% of the total risk weighted exposure amount, In the AIRB approach, Retail - Secured by immovable property SME account for 2%, Retail - Secured by immovable property non-SME for 90%, Retail - Other SME for 1% and Retail - Other non-SME for 7% of the total risk weighted exposure amount, There are in total 3.5 thousand obligors that have exposures with short maturity (under 12 months), Of those obligors 0.2 thousand are included in the FIRB approach and 3.3 thousand are included in the AIRB approach,</t>
  </si>
  <si>
    <t xml:space="preserve">The form does not provide rows 4, 8, 16-19, EU 19a, 22 and EU22a , as there is no reporting </t>
  </si>
  <si>
    <t>The risk exposure amount (REA) totalled EUR 3,066.1 million, which is 10% larger than on 31 December 2022. The exposure amount under the F-IRB approach and under the standardised approach has increased, which has caused the risk weighted exposure amount to increase in both categories. EU OV1 table is presented without IRB-supervisory add-ons.</t>
  </si>
  <si>
    <t>Aktia’s buffer for the MREL was EUR 1,490.1 million. The MREL requirement for Aktia was based on the total risk exposures (TREA).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</si>
</sst>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
    <numFmt numFmtId="165" formatCode="#,##0.0"/>
    <numFmt numFmtId="166" formatCode="#,##0.0_ ;\-#,##0.0\ "/>
    <numFmt numFmtId="167" formatCode="0.0\ %"/>
    <numFmt numFmtId="168" formatCode="_-* #,##0_-;\-* #,##0_-;_-* &quot;-&quot;??_-;_-@_-"/>
    <numFmt numFmtId="171" formatCode="_-* #,##0.00\ &quot;€&quot;_-;\-* #,##0.00\ &quot;€&quot;_-;_-* &quot;-&quot;??\ &quot;€&quot;_-;_-@_-"/>
    <numFmt numFmtId="172" formatCode="_-* #,##0.00_-;\-* #,##0.00_-;_-* &quot;-&quot;??_-;_-@_-"/>
  </numFmts>
  <fonts count="95">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b/>
      <u/>
      <sz val="11"/>
      <color rgb="FF000000"/>
      <name val="Arial"/>
      <family val="2"/>
      <scheme val="minor"/>
    </font>
    <font>
      <b/>
      <i/>
      <sz val="11"/>
      <color rgb="FF000000"/>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b/>
      <sz val="11"/>
      <color rgb="FF7030A0"/>
      <name val="Arial"/>
      <family val="2"/>
      <scheme val="minor"/>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strike/>
      <sz val="10"/>
      <name val="Arial"/>
      <family val="2"/>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vertAlign val="superscript"/>
      <sz val="11"/>
      <color rgb="FF000000"/>
      <name val="Calibri"/>
      <family val="2"/>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
      <sz val="11"/>
      <name val="Calibri"/>
    </font>
    <font>
      <sz val="11"/>
      <color rgb="FFFF0000"/>
      <name val="Calibri"/>
      <family val="2"/>
    </font>
    <font>
      <b/>
      <sz val="14"/>
      <name val="Calibri"/>
      <family val="2"/>
    </font>
    <font>
      <sz val="11"/>
      <name val="Arial"/>
      <family val="2"/>
    </font>
    <font>
      <sz val="11"/>
      <color rgb="FF000000"/>
      <name val="Arial"/>
      <family val="2"/>
    </font>
    <font>
      <i/>
      <sz val="11"/>
      <color rgb="FF000000"/>
      <name val="Arial"/>
      <family val="2"/>
    </font>
    <font>
      <sz val="11"/>
      <color rgb="FF000000"/>
      <name val="Arial"/>
    </font>
    <font>
      <b/>
      <sz val="20"/>
      <name val="Arial"/>
      <family val="2"/>
    </font>
    <font>
      <sz val="10"/>
      <color indexed="8"/>
      <name val="Helvetica Neue"/>
    </font>
  </fonts>
  <fills count="26">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595959"/>
        <bgColor rgb="FF000000"/>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
      <patternFill patternType="solid">
        <fgColor rgb="FFFFFF00"/>
        <bgColor indexed="64"/>
      </patternFill>
    </fill>
    <fill>
      <patternFill patternType="solid">
        <fgColor rgb="FFFFFFFF"/>
        <bgColor rgb="FF000000"/>
      </patternFill>
    </fill>
    <fill>
      <patternFill patternType="solid">
        <fgColor theme="8" tint="0.79998168889431442"/>
        <bgColor indexed="64"/>
      </patternFill>
    </fill>
    <fill>
      <patternFill patternType="solid">
        <fgColor indexed="22"/>
        <bgColor indexed="64"/>
      </patternFill>
    </fill>
  </fills>
  <borders count="3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2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xf numFmtId="43" fontId="1" fillId="0" borderId="0" applyFont="0" applyFill="0" applyBorder="0" applyAlignment="0" applyProtection="0"/>
    <xf numFmtId="0" fontId="82" fillId="0" borderId="0"/>
    <xf numFmtId="0" fontId="93" fillId="5" borderId="8" applyNumberFormat="0" applyFill="0" applyBorder="0" applyAlignment="0" applyProtection="0">
      <alignment horizontal="left"/>
    </xf>
    <xf numFmtId="0" fontId="9" fillId="25" borderId="2" applyNumberFormat="0" applyFont="0" applyBorder="0">
      <alignment horizontal="center" vertical="center"/>
    </xf>
    <xf numFmtId="171" fontId="1" fillId="0" borderId="0" applyFont="0" applyFill="0" applyBorder="0" applyAlignment="0" applyProtection="0"/>
    <xf numFmtId="0" fontId="94" fillId="0" borderId="0" applyNumberFormat="0" applyFill="0" applyBorder="0" applyProtection="0">
      <alignment vertical="top" wrapText="1"/>
    </xf>
    <xf numFmtId="0" fontId="1" fillId="0" borderId="0"/>
    <xf numFmtId="0" fontId="9" fillId="0" borderId="0"/>
    <xf numFmtId="172" fontId="1" fillId="0" borderId="0" applyFont="0" applyFill="0" applyBorder="0" applyAlignment="0" applyProtection="0"/>
  </cellStyleXfs>
  <cellXfs count="995">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applyFont="1" applyFill="1" applyBorder="1" applyAlignment="1"/>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5" fillId="0" borderId="0" xfId="5" applyFont="1" applyAlignment="1">
      <alignment vertical="top" wrapText="1"/>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9" fillId="0" borderId="0" xfId="0" applyFont="1" applyAlignment="1">
      <alignment vertical="center"/>
    </xf>
    <xf numFmtId="0" fontId="5" fillId="0" borderId="0" xfId="10" applyFont="1"/>
    <xf numFmtId="0" fontId="30" fillId="0" borderId="0" xfId="0" applyFont="1" applyAlignment="1">
      <alignment horizontal="left" vertical="top"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8" fillId="0" borderId="2" xfId="0" applyFont="1" applyBorder="1" applyAlignment="1">
      <alignment horizontal="left" vertical="center" wrapText="1"/>
    </xf>
    <xf numFmtId="0" fontId="31" fillId="8" borderId="2" xfId="0" applyFont="1" applyFill="1" applyBorder="1" applyAlignment="1">
      <alignment horizontal="right" vertical="center" wrapText="1"/>
    </xf>
    <xf numFmtId="0" fontId="5" fillId="0" borderId="0" xfId="0" applyFont="1" applyAlignment="1">
      <alignment horizontal="justify"/>
    </xf>
    <xf numFmtId="0" fontId="5" fillId="0" borderId="0" xfId="0" applyFont="1" applyAlignment="1">
      <alignment vertical="top" wrapText="1"/>
    </xf>
    <xf numFmtId="0" fontId="32" fillId="0" borderId="0" xfId="0" applyFont="1" applyAlignment="1">
      <alignment vertical="top" wrapText="1"/>
    </xf>
    <xf numFmtId="0" fontId="32"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3"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4" fillId="0" borderId="2" xfId="0" applyFont="1" applyBorder="1" applyAlignment="1">
      <alignment horizontal="right" vertical="center"/>
    </xf>
    <xf numFmtId="0" fontId="35" fillId="0" borderId="2" xfId="0" applyFont="1" applyBorder="1" applyAlignment="1">
      <alignment horizontal="right" vertical="center"/>
    </xf>
    <xf numFmtId="0" fontId="35"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4"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0" fontId="5" fillId="9" borderId="2" xfId="0" applyFont="1" applyFill="1" applyBorder="1" applyAlignment="1">
      <alignment horizontal="right" vertical="center" wrapText="1"/>
    </xf>
    <xf numFmtId="164" fontId="5" fillId="9" borderId="2" xfId="0" applyNumberFormat="1" applyFont="1" applyFill="1" applyBorder="1" applyAlignment="1">
      <alignment horizontal="right" vertical="center" wrapText="1"/>
    </xf>
    <xf numFmtId="164" fontId="0" fillId="0" borderId="0" xfId="0" applyNumberFormat="1"/>
    <xf numFmtId="164" fontId="38"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9" fillId="0" borderId="0" xfId="0" applyFont="1" applyAlignment="1">
      <alignment wrapText="1"/>
    </xf>
    <xf numFmtId="0" fontId="40"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10" borderId="2" xfId="0" applyFill="1" applyBorder="1" applyAlignment="1">
      <alignment horizontal="right" vertical="center" wrapText="1"/>
    </xf>
    <xf numFmtId="0" fontId="5" fillId="10"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65" fontId="5" fillId="0" borderId="2" xfId="9" quotePrefix="1"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0" fontId="42" fillId="0" borderId="0" xfId="0" applyFont="1"/>
    <xf numFmtId="0" fontId="5" fillId="0" borderId="2" xfId="7" applyFont="1" applyBorder="1" applyAlignment="1">
      <alignment horizontal="left" vertical="center" wrapText="1"/>
    </xf>
    <xf numFmtId="165" fontId="43" fillId="0" borderId="2" xfId="9" applyNumberFormat="1" applyFont="1" applyFill="1">
      <alignment horizontal="right" vertical="center"/>
      <protection locked="0"/>
    </xf>
    <xf numFmtId="10" fontId="43" fillId="0" borderId="2" xfId="9" applyNumberFormat="1" applyFont="1" applyFill="1" applyAlignment="1">
      <alignment horizontal="right" vertical="center" wrapText="1"/>
      <protection locked="0"/>
    </xf>
    <xf numFmtId="165" fontId="43"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5" xfId="0" applyBorder="1" applyAlignment="1">
      <alignment vertical="center" wrapText="1"/>
    </xf>
    <xf numFmtId="0" fontId="0" fillId="12" borderId="2" xfId="0" applyFill="1" applyBorder="1" applyAlignment="1">
      <alignment horizontal="left" vertical="center"/>
    </xf>
    <xf numFmtId="0" fontId="0" fillId="12" borderId="2" xfId="0" applyFill="1" applyBorder="1" applyAlignment="1">
      <alignment vertical="center" wrapText="1"/>
    </xf>
    <xf numFmtId="0" fontId="0" fillId="12" borderId="2" xfId="0" applyFill="1" applyBorder="1" applyAlignment="1">
      <alignment horizontal="right" vertical="center" wrapText="1"/>
    </xf>
    <xf numFmtId="0" fontId="3" fillId="12" borderId="5" xfId="0" applyFont="1" applyFill="1" applyBorder="1" applyAlignment="1">
      <alignment vertical="center" wrapText="1"/>
    </xf>
    <xf numFmtId="0" fontId="3" fillId="12" borderId="2" xfId="0" applyFont="1" applyFill="1" applyBorder="1" applyAlignment="1">
      <alignment vertical="center" wrapText="1"/>
    </xf>
    <xf numFmtId="0" fontId="5" fillId="12" borderId="2" xfId="0" applyFont="1" applyFill="1" applyBorder="1" applyAlignment="1">
      <alignment horizontal="right" vertical="center" wrapText="1"/>
    </xf>
    <xf numFmtId="0" fontId="8" fillId="12" borderId="5" xfId="0" applyFont="1" applyFill="1" applyBorder="1" applyAlignment="1">
      <alignment vertical="center" wrapText="1"/>
    </xf>
    <xf numFmtId="0" fontId="8" fillId="12" borderId="2" xfId="0" applyFont="1" applyFill="1" applyBorder="1" applyAlignment="1">
      <alignmen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vertical="top" wrapText="1"/>
    </xf>
    <xf numFmtId="0" fontId="5" fillId="0" borderId="2" xfId="0" applyFont="1" applyBorder="1" applyAlignment="1">
      <alignment horizontal="left" vertical="center"/>
    </xf>
    <xf numFmtId="0" fontId="0" fillId="12" borderId="2" xfId="0" applyFill="1" applyBorder="1" applyAlignment="1">
      <alignment horizontal="left" vertical="center" wrapText="1"/>
    </xf>
    <xf numFmtId="0" fontId="8" fillId="1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quotePrefix="1" applyBorder="1" applyAlignment="1">
      <alignment horizontal="left" vertical="center" wrapText="1"/>
    </xf>
    <xf numFmtId="0" fontId="8" fillId="13" borderId="2" xfId="0" applyFont="1" applyFill="1" applyBorder="1" applyAlignment="1">
      <alignment horizontal="left" vertical="center" wrapText="1"/>
    </xf>
    <xf numFmtId="0" fontId="3" fillId="12" borderId="2" xfId="0" applyFont="1" applyFill="1" applyBorder="1" applyAlignment="1">
      <alignment horizontal="left" vertical="center" wrapText="1"/>
    </xf>
    <xf numFmtId="165" fontId="0" fillId="0" borderId="2" xfId="0" applyNumberFormat="1" applyBorder="1" applyAlignment="1">
      <alignment horizontal="right" vertical="center" wrapText="1"/>
    </xf>
    <xf numFmtId="10" fontId="0" fillId="0" borderId="2" xfId="0" applyNumberFormat="1" applyBorder="1" applyAlignment="1">
      <alignment horizontal="right" vertical="center" wrapText="1"/>
    </xf>
    <xf numFmtId="0" fontId="45" fillId="0" borderId="2" xfId="0" applyFont="1" applyBorder="1" applyAlignment="1">
      <alignment horizontal="center" vertical="center"/>
    </xf>
    <xf numFmtId="0" fontId="45"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6" fillId="13" borderId="2" xfId="0" applyFont="1" applyFill="1" applyBorder="1" applyAlignment="1">
      <alignment horizontal="left" vertical="center" wrapText="1"/>
    </xf>
    <xf numFmtId="0" fontId="45" fillId="0" borderId="0" xfId="0" applyFont="1"/>
    <xf numFmtId="0" fontId="0" fillId="13" borderId="2" xfId="0" applyFill="1" applyBorder="1" applyAlignment="1">
      <alignment horizontal="center" vertical="center" wrapText="1"/>
    </xf>
    <xf numFmtId="0" fontId="45" fillId="7" borderId="2" xfId="0" applyFont="1" applyFill="1" applyBorder="1" applyAlignment="1">
      <alignment horizontal="left" vertical="center" wrapText="1" indent="3"/>
    </xf>
    <xf numFmtId="0" fontId="47" fillId="13" borderId="2" xfId="0" applyFont="1" applyFill="1" applyBorder="1" applyAlignment="1">
      <alignment horizontal="center" vertical="center" wrapText="1"/>
    </xf>
    <xf numFmtId="0" fontId="47" fillId="13" borderId="2" xfId="0" applyFont="1" applyFill="1" applyBorder="1" applyAlignment="1">
      <alignment horizontal="left" vertical="center" wrapText="1"/>
    </xf>
    <xf numFmtId="0" fontId="13" fillId="7" borderId="0" xfId="0" applyFont="1" applyFill="1" applyAlignment="1">
      <alignment wrapText="1"/>
    </xf>
    <xf numFmtId="0" fontId="45"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8"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165" fontId="0" fillId="0" borderId="2" xfId="4" quotePrefix="1" applyNumberFormat="1" applyFont="1" applyBorder="1" applyAlignment="1">
      <alignment horizontal="right" vertical="center"/>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10"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10"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10" borderId="2" xfId="4" applyFont="1" applyFill="1" applyBorder="1" applyAlignment="1">
      <alignment vertical="center" wrapText="1"/>
    </xf>
    <xf numFmtId="0" fontId="8" fillId="0" borderId="2" xfId="4" applyFont="1" applyBorder="1" applyAlignment="1">
      <alignment horizontal="left" vertical="center"/>
    </xf>
    <xf numFmtId="0" fontId="5" fillId="3" borderId="2" xfId="4" applyFont="1" applyFill="1" applyBorder="1" applyAlignment="1">
      <alignment horizontal="left" vertical="center"/>
    </xf>
    <xf numFmtId="0" fontId="5" fillId="3" borderId="2" xfId="4" applyFont="1" applyFill="1" applyBorder="1" applyAlignment="1">
      <alignment horizontal="left" vertical="center" wrapText="1"/>
    </xf>
    <xf numFmtId="165" fontId="5" fillId="3" borderId="2" xfId="4" quotePrefix="1" applyNumberFormat="1" applyFont="1" applyFill="1" applyBorder="1" applyAlignment="1">
      <alignment horizontal="left" vertical="center" wrapText="1"/>
    </xf>
    <xf numFmtId="165" fontId="5" fillId="3" borderId="2" xfId="4" applyNumberFormat="1" applyFont="1" applyFill="1" applyBorder="1"/>
    <xf numFmtId="165" fontId="5" fillId="3" borderId="2" xfId="4" quotePrefix="1" applyNumberFormat="1" applyFont="1" applyFill="1" applyBorder="1" applyAlignment="1">
      <alignment horizontal="left" vertical="center"/>
    </xf>
    <xf numFmtId="0" fontId="8" fillId="3" borderId="2" xfId="4" applyFont="1" applyFill="1" applyBorder="1" applyAlignment="1">
      <alignment horizontal="left" vertical="top"/>
    </xf>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165" fontId="5" fillId="0" borderId="2" xfId="0" quotePrefix="1" applyNumberFormat="1" applyFont="1" applyBorder="1" applyAlignment="1">
      <alignment vertical="center" wrapText="1"/>
    </xf>
    <xf numFmtId="10" fontId="5" fillId="0" borderId="2" xfId="0" quotePrefix="1" applyNumberFormat="1" applyFont="1" applyBorder="1" applyAlignment="1">
      <alignment vertical="center" wrapText="1"/>
    </xf>
    <xf numFmtId="0" fontId="5" fillId="0" borderId="0" xfId="4" applyFont="1" applyAlignment="1">
      <alignment horizontal="left" wrapText="1"/>
    </xf>
    <xf numFmtId="0" fontId="5" fillId="0" borderId="0" xfId="4" applyFont="1" applyAlignment="1">
      <alignment horizontal="center"/>
    </xf>
    <xf numFmtId="0" fontId="52"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10" borderId="2" xfId="4" applyFont="1" applyFill="1" applyBorder="1" applyAlignment="1">
      <alignment vertical="center" wrapText="1"/>
    </xf>
    <xf numFmtId="165" fontId="0" fillId="0" borderId="2" xfId="4" quotePrefix="1" applyNumberFormat="1" applyFont="1" applyBorder="1" applyAlignment="1">
      <alignment horizontal="right" vertical="center" wrapText="1"/>
    </xf>
    <xf numFmtId="0" fontId="19" fillId="10" borderId="2" xfId="4" applyFont="1" applyFill="1" applyBorder="1" applyAlignment="1">
      <alignment vertical="center" wrapText="1"/>
    </xf>
    <xf numFmtId="0" fontId="19" fillId="10"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165" fontId="0" fillId="0" borderId="2" xfId="4" quotePrefix="1" applyNumberFormat="1" applyFont="1" applyBorder="1" applyAlignment="1">
      <alignment vertical="center" wrapText="1"/>
    </xf>
    <xf numFmtId="0" fontId="5" fillId="0" borderId="0" xfId="0" applyFont="1" applyAlignment="1">
      <alignment vertical="top"/>
    </xf>
    <xf numFmtId="0" fontId="32" fillId="0" borderId="0" xfId="0" applyFont="1" applyAlignment="1">
      <alignment vertical="top"/>
    </xf>
    <xf numFmtId="0" fontId="5" fillId="0" borderId="0" xfId="0" applyFont="1" applyAlignment="1">
      <alignment horizontal="left"/>
    </xf>
    <xf numFmtId="0" fontId="32" fillId="0" borderId="0" xfId="0" applyFont="1" applyAlignment="1">
      <alignment horizontal="left"/>
    </xf>
    <xf numFmtId="16" fontId="32"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4" fillId="0" borderId="0" xfId="0" applyNumberFormat="1" applyFont="1" applyAlignment="1">
      <alignment vertical="center"/>
    </xf>
    <xf numFmtId="49" fontId="25" fillId="0" borderId="0" xfId="0" applyNumberFormat="1" applyFont="1" applyAlignment="1">
      <alignment vertical="center"/>
    </xf>
    <xf numFmtId="49" fontId="55" fillId="0" borderId="0" xfId="0" applyNumberFormat="1" applyFont="1" applyAlignment="1">
      <alignment vertical="center"/>
    </xf>
    <xf numFmtId="49" fontId="35"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5" borderId="2" xfId="0" applyFont="1" applyFill="1" applyBorder="1" applyAlignment="1">
      <alignment horizontal="right" vertical="center" wrapText="1"/>
    </xf>
    <xf numFmtId="49" fontId="0" fillId="10"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5" borderId="2" xfId="0" applyFill="1" applyBorder="1" applyAlignment="1">
      <alignment horizontal="right" vertical="center" wrapText="1"/>
    </xf>
    <xf numFmtId="164" fontId="5" fillId="0" borderId="2" xfId="0" quotePrefix="1" applyNumberFormat="1" applyFont="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6" fillId="10"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10"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7"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8" fillId="0" borderId="0" xfId="0" applyFont="1" applyAlignment="1">
      <alignment vertical="center" wrapText="1"/>
    </xf>
    <xf numFmtId="0" fontId="59" fillId="0" borderId="0" xfId="0" applyFont="1" applyAlignment="1">
      <alignment horizontal="left"/>
    </xf>
    <xf numFmtId="0" fontId="60" fillId="0" borderId="0" xfId="0" applyFont="1" applyAlignment="1">
      <alignment vertical="center"/>
    </xf>
    <xf numFmtId="0" fontId="0" fillId="0" borderId="0" xfId="0" applyAlignment="1">
      <alignment vertical="center" wrapText="1"/>
    </xf>
    <xf numFmtId="0" fontId="61" fillId="0" borderId="0" xfId="0" applyFont="1"/>
    <xf numFmtId="0" fontId="62" fillId="7" borderId="7" xfId="0" applyFont="1" applyFill="1" applyBorder="1" applyAlignment="1">
      <alignment vertical="center" wrapText="1"/>
    </xf>
    <xf numFmtId="0" fontId="62" fillId="7" borderId="7" xfId="0" applyFont="1" applyFill="1" applyBorder="1" applyAlignment="1">
      <alignment horizontal="center" vertical="center" wrapText="1"/>
    </xf>
    <xf numFmtId="0" fontId="62" fillId="7" borderId="10"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0" fillId="0" borderId="10" xfId="0" applyBorder="1" applyAlignment="1">
      <alignment horizontal="left"/>
    </xf>
    <xf numFmtId="164" fontId="64" fillId="7" borderId="2" xfId="0" applyNumberFormat="1" applyFont="1" applyFill="1" applyBorder="1" applyAlignment="1">
      <alignment horizontal="center" vertical="center" wrapText="1"/>
    </xf>
    <xf numFmtId="0" fontId="0" fillId="0" borderId="2" xfId="0" applyBorder="1" applyAlignment="1">
      <alignment horizontal="center"/>
    </xf>
    <xf numFmtId="0" fontId="65" fillId="7" borderId="2" xfId="0" applyFont="1" applyFill="1" applyBorder="1" applyAlignment="1">
      <alignment vertical="center" wrapText="1"/>
    </xf>
    <xf numFmtId="0" fontId="66" fillId="7" borderId="5" xfId="0" applyFont="1" applyFill="1" applyBorder="1" applyAlignment="1">
      <alignment horizontal="center" vertical="center" wrapText="1"/>
    </xf>
    <xf numFmtId="0" fontId="66" fillId="7" borderId="2" xfId="0" applyFont="1" applyFill="1" applyBorder="1" applyAlignment="1">
      <alignment horizontal="center" vertical="center" wrapText="1"/>
    </xf>
    <xf numFmtId="0" fontId="37"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2"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5" fillId="0" borderId="0" xfId="0" applyFont="1" applyAlignment="1">
      <alignment horizontal="right" wrapText="1"/>
    </xf>
    <xf numFmtId="0" fontId="20" fillId="0" borderId="2" xfId="0" applyFont="1" applyBorder="1" applyAlignment="1">
      <alignment wrapText="1"/>
    </xf>
    <xf numFmtId="0" fontId="19" fillId="0" borderId="11" xfId="0" applyFont="1" applyBorder="1" applyAlignment="1">
      <alignment wrapText="1"/>
    </xf>
    <xf numFmtId="0" fontId="67" fillId="0" borderId="2" xfId="0" applyFont="1" applyBorder="1" applyAlignment="1">
      <alignment horizontal="left" vertical="center" wrapText="1"/>
    </xf>
    <xf numFmtId="0" fontId="19" fillId="0" borderId="11" xfId="0" applyFont="1" applyBorder="1" applyAlignment="1">
      <alignment horizontal="left" wrapText="1" indent="1"/>
    </xf>
    <xf numFmtId="0" fontId="20" fillId="0" borderId="11" xfId="0" applyFont="1" applyBorder="1" applyAlignment="1">
      <alignment wrapText="1"/>
    </xf>
    <xf numFmtId="0" fontId="0" fillId="0" borderId="0" xfId="0" quotePrefix="1" applyAlignment="1">
      <alignment horizontal="left" vertical="center" indent="5"/>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1" xfId="0" applyBorder="1" applyAlignment="1">
      <alignment horizontal="center" vertical="center" wrapText="1"/>
    </xf>
    <xf numFmtId="10" fontId="19" fillId="0" borderId="7" xfId="0" applyNumberFormat="1" applyFont="1" applyBorder="1" applyAlignment="1">
      <alignment horizontal="right" vertical="center" wrapText="1"/>
    </xf>
    <xf numFmtId="0" fontId="0" fillId="0" borderId="2" xfId="0" applyBorder="1" applyAlignment="1">
      <alignment horizontal="left" vertical="center" wrapText="1" indent="1"/>
    </xf>
    <xf numFmtId="0" fontId="56"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7" borderId="7" xfId="0" applyFont="1" applyFill="1" applyBorder="1" applyAlignment="1">
      <alignment horizontal="right" vertical="center" wrapText="1"/>
    </xf>
    <xf numFmtId="3" fontId="5" fillId="7" borderId="7" xfId="0" applyNumberFormat="1" applyFont="1" applyFill="1" applyBorder="1" applyAlignment="1">
      <alignment horizontal="right" vertical="center" wrapText="1"/>
    </xf>
    <xf numFmtId="0" fontId="5" fillId="0" borderId="2" xfId="0" applyFont="1" applyBorder="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5" fillId="7" borderId="0" xfId="0" applyFont="1" applyFill="1" applyAlignment="1">
      <alignment horizontal="center" vertical="center" wrapText="1"/>
    </xf>
    <xf numFmtId="0" fontId="32" fillId="0" borderId="0" xfId="0" quotePrefix="1" applyFont="1" applyAlignment="1">
      <alignment horizontal="left"/>
    </xf>
    <xf numFmtId="0" fontId="3" fillId="0" borderId="2" xfId="0" applyFont="1" applyBorder="1" applyAlignment="1">
      <alignment horizontal="center" vertical="center" wrapText="1"/>
    </xf>
    <xf numFmtId="0" fontId="0" fillId="0" borderId="2" xfId="0" applyBorder="1" applyAlignment="1">
      <alignment horizontal="right" wrapText="1"/>
    </xf>
    <xf numFmtId="9" fontId="0" fillId="0" borderId="2" xfId="0" applyNumberFormat="1" applyBorder="1" applyAlignment="1">
      <alignment horizontal="center" vertical="center" wrapText="1"/>
    </xf>
    <xf numFmtId="0" fontId="0" fillId="0" borderId="2" xfId="0" applyBorder="1" applyAlignment="1">
      <alignment wrapText="1"/>
    </xf>
    <xf numFmtId="9" fontId="0" fillId="0" borderId="2" xfId="0" applyNumberFormat="1" applyBorder="1" applyAlignment="1">
      <alignment horizontal="righ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10" borderId="2" xfId="0" applyNumberFormat="1" applyFont="1" applyFill="1" applyBorder="1" applyAlignment="1">
      <alignment horizontal="right" vertical="center" wrapText="1"/>
    </xf>
    <xf numFmtId="164" fontId="1" fillId="16" borderId="2" xfId="0" applyNumberFormat="1" applyFont="1" applyFill="1" applyBorder="1" applyAlignment="1">
      <alignment horizontal="right" vertical="center" wrapText="1"/>
    </xf>
    <xf numFmtId="164" fontId="69" fillId="16" borderId="2" xfId="0" applyNumberFormat="1" applyFont="1" applyFill="1" applyBorder="1" applyAlignment="1">
      <alignment horizontal="right" vertical="center" wrapText="1"/>
    </xf>
    <xf numFmtId="0" fontId="1" fillId="16" borderId="2" xfId="0" applyFont="1" applyFill="1" applyBorder="1" applyAlignment="1">
      <alignment horizontal="right" vertical="center" wrapText="1"/>
    </xf>
    <xf numFmtId="0" fontId="1" fillId="10"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6" fillId="0" borderId="0" xfId="0" applyFont="1"/>
    <xf numFmtId="0" fontId="71" fillId="0" borderId="2" xfId="0" applyFont="1" applyBorder="1" applyAlignment="1">
      <alignment horizontal="left" vertical="center" wrapText="1"/>
    </xf>
    <xf numFmtId="0" fontId="69"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49" fontId="8" fillId="0" borderId="2" xfId="11" applyNumberFormat="1" applyFont="1" applyBorder="1" applyAlignment="1">
      <alignment horizontal="right" vertical="center" wrapText="1"/>
    </xf>
    <xf numFmtId="49" fontId="8" fillId="0" borderId="2" xfId="11" quotePrefix="1" applyNumberFormat="1" applyFont="1" applyBorder="1" applyAlignment="1">
      <alignment horizontal="right" vertical="center" wrapText="1"/>
    </xf>
    <xf numFmtId="0" fontId="5" fillId="0" borderId="2" xfId="11" applyFont="1" applyBorder="1" applyAlignment="1">
      <alignment horizontal="right" vertical="center" wrapText="1"/>
    </xf>
    <xf numFmtId="0" fontId="8" fillId="0" borderId="2" xfId="11" applyFont="1" applyBorder="1" applyAlignment="1">
      <alignment horizontal="lef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71" fillId="0" borderId="2" xfId="11" applyFont="1" applyBorder="1" applyAlignment="1">
      <alignment horizontal="left" vertical="center" wrapText="1" indent="2"/>
    </xf>
    <xf numFmtId="0" fontId="5" fillId="13" borderId="2" xfId="11" applyFont="1" applyFill="1" applyBorder="1" applyAlignment="1">
      <alignment horizontal="right" vertical="center" wrapText="1"/>
    </xf>
    <xf numFmtId="0" fontId="5" fillId="13" borderId="2" xfId="11" applyFont="1" applyFill="1" applyBorder="1" applyAlignment="1">
      <alignment horizontal="right" wrapText="1"/>
    </xf>
    <xf numFmtId="0" fontId="5" fillId="13" borderId="2" xfId="11" applyFont="1" applyFill="1" applyBorder="1" applyAlignment="1">
      <alignment horizontal="right"/>
    </xf>
    <xf numFmtId="0" fontId="8" fillId="0" borderId="2" xfId="11" quotePrefix="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73"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4" fillId="0" borderId="0" xfId="0" applyFont="1" applyAlignment="1">
      <alignment horizontal="left"/>
    </xf>
    <xf numFmtId="0" fontId="75" fillId="0" borderId="0" xfId="0" applyFont="1"/>
    <xf numFmtId="0" fontId="74"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10" borderId="2" xfId="0" applyFont="1" applyFill="1" applyBorder="1" applyAlignment="1">
      <alignment vertical="center" wrapText="1"/>
    </xf>
    <xf numFmtId="0" fontId="0" fillId="10" borderId="2" xfId="0" applyFill="1" applyBorder="1" applyAlignment="1">
      <alignment vertical="center" wrapText="1"/>
    </xf>
    <xf numFmtId="0" fontId="5" fillId="10" borderId="2" xfId="0" applyFont="1" applyFill="1" applyBorder="1" applyAlignment="1">
      <alignment horizontal="left" vertical="center" wrapText="1"/>
    </xf>
    <xf numFmtId="165" fontId="5" fillId="10" borderId="2" xfId="0" applyNumberFormat="1" applyFont="1" applyFill="1" applyBorder="1" applyAlignment="1">
      <alignment vertical="center" wrapText="1"/>
    </xf>
    <xf numFmtId="0" fontId="5" fillId="10" borderId="2" xfId="0" applyFont="1" applyFill="1" applyBorder="1" applyAlignment="1">
      <alignment vertical="center" wrapText="1"/>
    </xf>
    <xf numFmtId="0" fontId="28" fillId="10" borderId="2" xfId="0" applyFont="1" applyFill="1" applyBorder="1" applyAlignment="1">
      <alignment vertical="center" wrapText="1"/>
    </xf>
    <xf numFmtId="164" fontId="5" fillId="10" borderId="2" xfId="0" quotePrefix="1" applyNumberFormat="1" applyFont="1" applyFill="1" applyBorder="1" applyAlignment="1">
      <alignment vertical="center" wrapText="1"/>
    </xf>
    <xf numFmtId="0" fontId="5" fillId="9" borderId="2" xfId="0" applyFont="1" applyFill="1" applyBorder="1" applyAlignment="1">
      <alignment horizontal="left" vertical="center" wrapText="1"/>
    </xf>
    <xf numFmtId="0" fontId="5" fillId="9" borderId="2" xfId="0" applyFont="1" applyFill="1" applyBorder="1" applyAlignment="1">
      <alignment vertical="center" wrapText="1"/>
    </xf>
    <xf numFmtId="0" fontId="5" fillId="10" borderId="19" xfId="0"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8" borderId="2" xfId="0" applyFont="1" applyFill="1" applyBorder="1" applyAlignment="1">
      <alignment vertical="center"/>
    </xf>
    <xf numFmtId="0" fontId="5" fillId="19"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1"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9"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9"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1"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8" borderId="2" xfId="0" applyNumberFormat="1" applyFont="1" applyFill="1" applyBorder="1" applyAlignment="1">
      <alignment horizontal="right" vertical="center"/>
    </xf>
    <xf numFmtId="165" fontId="8" fillId="11"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9" borderId="2" xfId="0" applyNumberFormat="1" applyFont="1" applyFill="1" applyBorder="1" applyAlignment="1">
      <alignment horizontal="right" vertical="center" wrapText="1"/>
    </xf>
    <xf numFmtId="165" fontId="5" fillId="20"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1" borderId="2" xfId="0" applyFont="1" applyFill="1" applyBorder="1" applyAlignment="1">
      <alignment horizontal="right" vertical="center"/>
    </xf>
    <xf numFmtId="3" fontId="5" fillId="11"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3"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72" fillId="13"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0" fontId="5" fillId="0" borderId="2" xfId="0" applyFont="1" applyBorder="1" applyAlignment="1">
      <alignment horizontal="left"/>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41" fillId="0" borderId="0" xfId="0" applyFont="1"/>
    <xf numFmtId="0" fontId="5" fillId="0" borderId="0" xfId="0" applyFont="1" applyAlignment="1">
      <alignment horizontal="left" wrapText="1"/>
    </xf>
    <xf numFmtId="0" fontId="41"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41"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51"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8"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8"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6" borderId="2" xfId="0" applyFill="1" applyBorder="1" applyAlignment="1">
      <alignment vertical="center" wrapText="1"/>
    </xf>
    <xf numFmtId="0" fontId="0" fillId="16"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10"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10"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10" borderId="2" xfId="0" applyFill="1" applyBorder="1" applyAlignment="1">
      <alignment horizontal="center" vertical="center" wrapText="1"/>
    </xf>
    <xf numFmtId="0" fontId="3" fillId="10"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7" fillId="10" borderId="2" xfId="0" applyFont="1" applyFill="1" applyBorder="1" applyAlignment="1">
      <alignment vertical="center" wrapText="1"/>
    </xf>
    <xf numFmtId="0" fontId="77" fillId="0" borderId="0" xfId="0" applyFont="1" applyAlignment="1">
      <alignment vertical="center"/>
    </xf>
    <xf numFmtId="0" fontId="78" fillId="0" borderId="0" xfId="0" applyFont="1" applyAlignment="1">
      <alignment horizontal="left"/>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5" fillId="7" borderId="5" xfId="0" applyFont="1" applyFill="1" applyBorder="1" applyAlignment="1">
      <alignment horizontal="center" vertical="center" wrapText="1"/>
    </xf>
    <xf numFmtId="0" fontId="8" fillId="0" borderId="0" xfId="0" applyFont="1" applyAlignment="1">
      <alignment vertical="center" wrapText="1"/>
    </xf>
    <xf numFmtId="0" fontId="79" fillId="0" borderId="0" xfId="0" applyFont="1"/>
    <xf numFmtId="0" fontId="80" fillId="0" borderId="0" xfId="0" applyFont="1"/>
    <xf numFmtId="0" fontId="80" fillId="0" borderId="2" xfId="0" applyFont="1" applyBorder="1" applyAlignment="1">
      <alignment wrapText="1"/>
    </xf>
    <xf numFmtId="0" fontId="80" fillId="0" borderId="2" xfId="0" applyFont="1" applyBorder="1"/>
    <xf numFmtId="0" fontId="80" fillId="0" borderId="7" xfId="0" applyFont="1" applyBorder="1" applyAlignment="1">
      <alignment wrapText="1"/>
    </xf>
    <xf numFmtId="0" fontId="80" fillId="0" borderId="12" xfId="0" applyFont="1" applyBorder="1"/>
    <xf numFmtId="0" fontId="80" fillId="0" borderId="13" xfId="0" applyFont="1" applyBorder="1" applyAlignment="1">
      <alignment wrapText="1"/>
    </xf>
    <xf numFmtId="0" fontId="80" fillId="0" borderId="8" xfId="0" applyFont="1" applyBorder="1"/>
    <xf numFmtId="0" fontId="80" fillId="0" borderId="1" xfId="0" applyFont="1" applyBorder="1" applyAlignment="1">
      <alignment wrapText="1"/>
    </xf>
    <xf numFmtId="0" fontId="80" fillId="0" borderId="5" xfId="0" applyFont="1" applyBorder="1"/>
    <xf numFmtId="0" fontId="81" fillId="0" borderId="2" xfId="0" applyFont="1" applyBorder="1" applyAlignment="1">
      <alignment wrapText="1"/>
    </xf>
    <xf numFmtId="0" fontId="81"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165" fontId="8" fillId="12" borderId="2" xfId="0" applyNumberFormat="1" applyFont="1" applyFill="1" applyBorder="1" applyAlignment="1">
      <alignment horizontal="right" vertical="center" wrapText="1"/>
    </xf>
    <xf numFmtId="0" fontId="13" fillId="0" borderId="0" xfId="2" quotePrefix="1" applyFont="1" applyAlignment="1">
      <alignment horizontal="left"/>
    </xf>
    <xf numFmtId="0" fontId="5" fillId="0" borderId="0" xfId="2" applyFont="1" applyAlignment="1">
      <alignment horizontal="left"/>
    </xf>
    <xf numFmtId="0" fontId="5" fillId="0" borderId="0" xfId="2" applyFont="1" applyAlignment="1">
      <alignment wrapText="1"/>
    </xf>
    <xf numFmtId="0" fontId="83" fillId="0" borderId="2" xfId="0" applyFont="1" applyBorder="1" applyAlignment="1">
      <alignment horizontal="center" vertical="center" wrapText="1"/>
    </xf>
    <xf numFmtId="0" fontId="83" fillId="0" borderId="2" xfId="0" applyFont="1" applyBorder="1" applyAlignment="1">
      <alignment vertical="center" wrapText="1"/>
    </xf>
    <xf numFmtId="164" fontId="83" fillId="0" borderId="2" xfId="0" applyNumberFormat="1" applyFont="1" applyBorder="1" applyAlignment="1">
      <alignment vertical="center"/>
    </xf>
    <xf numFmtId="0" fontId="84" fillId="0" borderId="2" xfId="0" applyFont="1" applyBorder="1" applyAlignment="1">
      <alignment horizontal="center" vertical="center" wrapText="1"/>
    </xf>
    <xf numFmtId="0" fontId="84" fillId="0" borderId="2" xfId="0" applyFont="1" applyBorder="1" applyAlignment="1">
      <alignment vertical="center"/>
    </xf>
    <xf numFmtId="0" fontId="83" fillId="16" borderId="2" xfId="0" applyFont="1" applyFill="1" applyBorder="1" applyAlignment="1">
      <alignment vertical="center"/>
    </xf>
    <xf numFmtId="0" fontId="83" fillId="21"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5" borderId="2" xfId="0" applyNumberFormat="1" applyFont="1" applyFill="1" applyBorder="1" applyAlignment="1">
      <alignment horizontal="right" vertical="center" wrapText="1"/>
    </xf>
    <xf numFmtId="165" fontId="0" fillId="15"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53" fillId="14" borderId="2" xfId="0" applyNumberFormat="1" applyFont="1" applyFill="1" applyBorder="1" applyAlignment="1">
      <alignment horizontal="right" vertical="center" wrapText="1"/>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10"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10" borderId="2" xfId="0" applyNumberFormat="1" applyFont="1" applyFill="1" applyBorder="1" applyAlignment="1">
      <alignment horizontal="right" vertical="center" wrapText="1"/>
    </xf>
    <xf numFmtId="165" fontId="5" fillId="10"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6" borderId="2" xfId="0" applyFont="1" applyFill="1" applyBorder="1" applyAlignment="1">
      <alignment vertical="center"/>
    </xf>
    <xf numFmtId="10" fontId="19" fillId="0" borderId="0" xfId="0" applyNumberFormat="1" applyFont="1"/>
    <xf numFmtId="165" fontId="19" fillId="0" borderId="0" xfId="0" applyNumberFormat="1" applyFont="1"/>
    <xf numFmtId="164" fontId="19" fillId="7" borderId="2" xfId="0" applyNumberFormat="1" applyFont="1" applyFill="1" applyBorder="1" applyAlignment="1">
      <alignment horizontal="right" vertical="center" wrapText="1"/>
    </xf>
    <xf numFmtId="0" fontId="86" fillId="0" borderId="0" xfId="0" applyFont="1"/>
    <xf numFmtId="168" fontId="86" fillId="0" borderId="0" xfId="15" applyNumberFormat="1" applyFont="1"/>
    <xf numFmtId="168" fontId="5" fillId="0" borderId="0" xfId="0" applyNumberFormat="1" applyFont="1"/>
    <xf numFmtId="168" fontId="86" fillId="0" borderId="0" xfId="0" applyNumberFormat="1" applyFont="1"/>
    <xf numFmtId="16" fontId="77" fillId="0" borderId="0" xfId="0" quotePrefix="1" applyNumberFormat="1" applyFont="1" applyAlignment="1">
      <alignment vertical="center"/>
    </xf>
    <xf numFmtId="0" fontId="90" fillId="0" borderId="7" xfId="0" applyFont="1" applyBorder="1"/>
    <xf numFmtId="0" fontId="90" fillId="0" borderId="4" xfId="0" applyFont="1" applyBorder="1"/>
    <xf numFmtId="0" fontId="90" fillId="0" borderId="4" xfId="0" applyFont="1" applyBorder="1" applyAlignment="1">
      <alignment horizontal="left"/>
    </xf>
    <xf numFmtId="0" fontId="89" fillId="0" borderId="4" xfId="0" applyFont="1" applyBorder="1" applyAlignment="1">
      <alignment horizontal="left"/>
    </xf>
    <xf numFmtId="0" fontId="90" fillId="0" borderId="4" xfId="0" applyFont="1" applyBorder="1" applyAlignment="1">
      <alignment horizontal="left" wrapText="1"/>
    </xf>
    <xf numFmtId="0" fontId="91" fillId="0" borderId="4" xfId="0" applyFont="1" applyBorder="1" applyAlignment="1">
      <alignment horizontal="left" wrapText="1"/>
    </xf>
    <xf numFmtId="0" fontId="89" fillId="0" borderId="1" xfId="0" applyFont="1" applyBorder="1" applyAlignment="1">
      <alignment horizontal="left" wrapText="1"/>
    </xf>
    <xf numFmtId="0" fontId="90" fillId="0" borderId="7" xfId="0" applyFont="1" applyBorder="1" applyAlignment="1">
      <alignment horizontal="left"/>
    </xf>
    <xf numFmtId="0" fontId="91" fillId="0" borderId="4" xfId="0" applyFont="1" applyBorder="1"/>
    <xf numFmtId="0" fontId="89" fillId="0" borderId="2" xfId="0" applyFont="1" applyBorder="1" applyAlignment="1">
      <alignment horizontal="center" vertical="center"/>
    </xf>
    <xf numFmtId="0" fontId="76" fillId="7" borderId="0" xfId="0" applyFont="1" applyFill="1"/>
    <xf numFmtId="0" fontId="0" fillId="7" borderId="0" xfId="0" applyFill="1"/>
    <xf numFmtId="0" fontId="87" fillId="7" borderId="0" xfId="0" applyFont="1" applyFill="1"/>
    <xf numFmtId="0" fontId="88" fillId="7" borderId="0" xfId="0" applyFont="1" applyFill="1"/>
    <xf numFmtId="0" fontId="86" fillId="7" borderId="0" xfId="0" applyFont="1" applyFill="1"/>
    <xf numFmtId="0" fontId="90" fillId="0" borderId="26" xfId="0" applyFont="1" applyBorder="1" applyAlignment="1">
      <alignment horizontal="center" wrapText="1"/>
    </xf>
    <xf numFmtId="0" fontId="90" fillId="0" borderId="27" xfId="0" applyFont="1" applyBorder="1" applyAlignment="1">
      <alignment horizontal="center" wrapText="1"/>
    </xf>
    <xf numFmtId="0" fontId="37" fillId="7" borderId="0" xfId="0" applyFont="1" applyFill="1" applyAlignment="1">
      <alignment vertical="center"/>
    </xf>
    <xf numFmtId="0" fontId="5" fillId="7" borderId="0" xfId="0" applyFont="1" applyFill="1"/>
    <xf numFmtId="165" fontId="0" fillId="7" borderId="0" xfId="0" applyNumberFormat="1" applyFill="1"/>
    <xf numFmtId="0" fontId="0" fillId="7" borderId="0" xfId="0" applyFill="1" applyAlignment="1">
      <alignment vertical="top" wrapText="1"/>
    </xf>
    <xf numFmtId="49" fontId="41" fillId="0" borderId="0" xfId="0" applyNumberFormat="1" applyFont="1" applyAlignment="1">
      <alignment vertical="center"/>
    </xf>
    <xf numFmtId="2" fontId="5" fillId="0" borderId="2" xfId="0" applyNumberFormat="1" applyFont="1" applyBorder="1" applyAlignment="1">
      <alignment vertical="center" wrapText="1"/>
    </xf>
    <xf numFmtId="2" fontId="0" fillId="0" borderId="0" xfId="0" applyNumberFormat="1"/>
    <xf numFmtId="10" fontId="0" fillId="0" borderId="0" xfId="0" applyNumberFormat="1" applyAlignment="1">
      <alignment horizontal="right"/>
    </xf>
    <xf numFmtId="3" fontId="5" fillId="0" borderId="2" xfId="9" applyFont="1" applyFill="1" applyAlignment="1">
      <alignment horizontal="right" vertical="top"/>
      <protection locked="0"/>
    </xf>
    <xf numFmtId="164" fontId="5" fillId="0" borderId="2" xfId="11" applyNumberFormat="1" applyFont="1" applyBorder="1" applyAlignment="1">
      <alignment horizontal="center" vertical="center" wrapText="1"/>
    </xf>
    <xf numFmtId="0" fontId="5" fillId="0" borderId="0" xfId="0" applyFont="1" applyFill="1" applyAlignment="1">
      <alignment wrapText="1"/>
    </xf>
    <xf numFmtId="0" fontId="5" fillId="0" borderId="0" xfId="0" applyFont="1" applyFill="1" applyAlignment="1">
      <alignment vertical="top"/>
    </xf>
    <xf numFmtId="0" fontId="5" fillId="0" borderId="0" xfId="0" applyFont="1" applyFill="1"/>
    <xf numFmtId="9" fontId="5" fillId="0" borderId="0" xfId="0" applyNumberFormat="1" applyFont="1"/>
    <xf numFmtId="167" fontId="19" fillId="0" borderId="0" xfId="0" applyNumberFormat="1" applyFont="1"/>
    <xf numFmtId="0" fontId="0" fillId="0" borderId="0" xfId="0" applyFill="1"/>
    <xf numFmtId="0" fontId="0" fillId="0" borderId="0" xfId="4" applyFont="1" applyFill="1"/>
    <xf numFmtId="0" fontId="0" fillId="0" borderId="0" xfId="4" applyFont="1" applyFill="1" applyAlignment="1">
      <alignment vertical="center"/>
    </xf>
    <xf numFmtId="0" fontId="1" fillId="0" borderId="0" xfId="4" applyFont="1" applyFill="1" applyAlignment="1">
      <alignment wrapText="1"/>
    </xf>
    <xf numFmtId="0" fontId="1" fillId="0" borderId="0" xfId="0" applyFont="1" applyFill="1" applyAlignment="1">
      <alignment horizontal="center" vertical="center"/>
    </xf>
    <xf numFmtId="0" fontId="1" fillId="0" borderId="0" xfId="0" applyFont="1" applyFill="1"/>
    <xf numFmtId="0" fontId="5" fillId="0" borderId="0" xfId="3" applyFont="1" applyFill="1" applyAlignment="1">
      <alignment vertical="top" wrapText="1"/>
    </xf>
    <xf numFmtId="0" fontId="0" fillId="0" borderId="0" xfId="0" applyFill="1" applyAlignment="1">
      <alignment horizontal="center"/>
    </xf>
    <xf numFmtId="0" fontId="29" fillId="0" borderId="0" xfId="0" applyFont="1" applyAlignment="1">
      <alignment vertical="center"/>
    </xf>
    <xf numFmtId="0" fontId="12" fillId="0" borderId="0" xfId="0" applyFont="1" applyAlignment="1">
      <alignment wrapText="1"/>
    </xf>
    <xf numFmtId="0" fontId="5" fillId="0" borderId="0" xfId="0" applyFont="1" applyAlignment="1"/>
    <xf numFmtId="0" fontId="5" fillId="0" borderId="0" xfId="3" applyFont="1" applyFill="1" applyAlignment="1">
      <alignment vertical="top" wrapText="1"/>
    </xf>
    <xf numFmtId="0" fontId="5" fillId="0" borderId="0" xfId="3" applyFont="1" applyFill="1" applyAlignment="1">
      <alignment horizontal="left" vertical="top" wrapText="1"/>
    </xf>
    <xf numFmtId="0" fontId="19" fillId="0" borderId="0" xfId="0" applyFont="1" applyFill="1" applyAlignment="1">
      <alignment wrapText="1"/>
    </xf>
    <xf numFmtId="0" fontId="5" fillId="0" borderId="0" xfId="0" applyFont="1" applyFill="1" applyAlignment="1">
      <alignment vertical="top" wrapText="1"/>
    </xf>
    <xf numFmtId="0" fontId="19" fillId="0" borderId="0" xfId="0" applyFont="1" applyFill="1" applyAlignment="1">
      <alignment vertical="top" wrapText="1"/>
    </xf>
    <xf numFmtId="0" fontId="19" fillId="0" borderId="0" xfId="0" applyFont="1" applyAlignment="1">
      <alignment wrapText="1"/>
    </xf>
    <xf numFmtId="0" fontId="5" fillId="0" borderId="0" xfId="0" applyFont="1" applyFill="1" applyAlignment="1">
      <alignment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 fillId="0" borderId="0" xfId="5" applyFont="1" applyFill="1" applyAlignment="1">
      <alignmen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89" fillId="0" borderId="5" xfId="0" applyFont="1" applyBorder="1" applyAlignment="1">
      <alignment horizontal="center" vertical="center"/>
    </xf>
    <xf numFmtId="0" fontId="89" fillId="0" borderId="22" xfId="0" applyFont="1" applyBorder="1" applyAlignment="1">
      <alignment horizontal="center" vertical="center"/>
    </xf>
    <xf numFmtId="0" fontId="90" fillId="0" borderId="28" xfId="0" applyFont="1" applyBorder="1" applyAlignment="1">
      <alignment horizontal="left" wrapText="1"/>
    </xf>
    <xf numFmtId="0" fontId="90" fillId="0" borderId="14" xfId="0" applyFont="1" applyBorder="1" applyAlignment="1">
      <alignment horizontal="left" wrapText="1"/>
    </xf>
    <xf numFmtId="0" fontId="90" fillId="0" borderId="23" xfId="0" applyFont="1" applyBorder="1" applyAlignment="1">
      <alignment horizontal="left" wrapText="1"/>
    </xf>
    <xf numFmtId="0" fontId="90" fillId="0" borderId="29" xfId="0" applyFont="1" applyBorder="1" applyAlignment="1">
      <alignment horizontal="left" wrapText="1"/>
    </xf>
    <xf numFmtId="0" fontId="90" fillId="0" borderId="0" xfId="0" applyFont="1" applyAlignment="1">
      <alignment horizontal="left" wrapText="1"/>
    </xf>
    <xf numFmtId="0" fontId="90" fillId="0" borderId="24" xfId="0" applyFont="1" applyBorder="1" applyAlignment="1">
      <alignment horizontal="left" wrapText="1"/>
    </xf>
    <xf numFmtId="0" fontId="90" fillId="0" borderId="30" xfId="0" applyFont="1" applyBorder="1" applyAlignment="1">
      <alignment horizontal="left" wrapText="1"/>
    </xf>
    <xf numFmtId="0" fontId="90" fillId="0" borderId="3" xfId="0" applyFont="1" applyBorder="1" applyAlignment="1">
      <alignment horizontal="left" wrapText="1"/>
    </xf>
    <xf numFmtId="0" fontId="90" fillId="0" borderId="25" xfId="0" applyFont="1" applyBorder="1" applyAlignment="1">
      <alignment horizontal="left" wrapText="1"/>
    </xf>
    <xf numFmtId="0" fontId="3" fillId="0" borderId="0" xfId="0" applyFont="1" applyAlignment="1"/>
    <xf numFmtId="0" fontId="19" fillId="0" borderId="2" xfId="0" applyFont="1" applyBorder="1" applyAlignment="1">
      <alignment horizontal="center" vertical="center" wrapText="1"/>
    </xf>
    <xf numFmtId="0" fontId="0" fillId="0" borderId="0" xfId="0" applyFill="1" applyAlignment="1">
      <alignment wrapText="1"/>
    </xf>
    <xf numFmtId="0" fontId="0" fillId="10" borderId="10" xfId="0" applyFill="1" applyBorder="1" applyAlignment="1">
      <alignment horizontal="right" vertical="center" wrapText="1"/>
    </xf>
    <xf numFmtId="0" fontId="0" fillId="10" borderId="15" xfId="0" applyFill="1" applyBorder="1" applyAlignment="1">
      <alignment horizontal="right" vertical="center" wrapText="1"/>
    </xf>
    <xf numFmtId="0" fontId="0" fillId="10" borderId="11" xfId="0" applyFill="1" applyBorder="1" applyAlignment="1">
      <alignment horizontal="right" vertical="center" wrapText="1"/>
    </xf>
    <xf numFmtId="0" fontId="0" fillId="0" borderId="0" xfId="0" applyFill="1" applyAlignment="1">
      <alignment horizontal="left"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12" xfId="0" applyFill="1" applyBorder="1" applyAlignment="1">
      <alignment horizontal="right" vertical="center" wrapText="1"/>
    </xf>
    <xf numFmtId="0" fontId="0" fillId="10" borderId="13" xfId="0" applyFill="1" applyBorder="1" applyAlignment="1">
      <alignment horizontal="right" vertical="center" wrapText="1"/>
    </xf>
    <xf numFmtId="0" fontId="0" fillId="10" borderId="9" xfId="0" applyFill="1" applyBorder="1" applyAlignment="1">
      <alignment horizontal="right" vertical="center" wrapText="1"/>
    </xf>
    <xf numFmtId="0" fontId="0" fillId="10" borderId="4" xfId="0" applyFill="1" applyBorder="1" applyAlignment="1">
      <alignment horizontal="right" vertical="center" wrapText="1"/>
    </xf>
    <xf numFmtId="0" fontId="0" fillId="10" borderId="14"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1" xfId="0"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14" xfId="0" applyFont="1" applyFill="1" applyBorder="1" applyAlignment="1">
      <alignment vertical="center" wrapText="1"/>
    </xf>
    <xf numFmtId="0" fontId="3" fillId="2" borderId="1" xfId="0" applyFont="1" applyFill="1" applyBorder="1" applyAlignment="1">
      <alignmen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vertical="center" wrapText="1"/>
    </xf>
    <xf numFmtId="0" fontId="8" fillId="2" borderId="14" xfId="0" applyFont="1" applyFill="1" applyBorder="1" applyAlignment="1">
      <alignment vertical="center" wrapText="1"/>
    </xf>
    <xf numFmtId="0" fontId="8" fillId="2" borderId="13" xfId="0" applyFont="1" applyFill="1" applyBorder="1" applyAlignment="1">
      <alignment vertical="center" wrapText="1"/>
    </xf>
    <xf numFmtId="0" fontId="8" fillId="13" borderId="5" xfId="0" applyFont="1" applyFill="1" applyBorder="1" applyAlignment="1">
      <alignment horizontal="left" vertical="center" wrapText="1"/>
    </xf>
    <xf numFmtId="0" fontId="8" fillId="13" borderId="6" xfId="0" applyFont="1" applyFill="1" applyBorder="1" applyAlignment="1">
      <alignment horizontal="left" vertical="center" wrapText="1"/>
    </xf>
    <xf numFmtId="0" fontId="8" fillId="13" borderId="7" xfId="0" applyFont="1" applyFill="1" applyBorder="1" applyAlignment="1">
      <alignment horizontal="left" vertical="center" wrapText="1"/>
    </xf>
    <xf numFmtId="0" fontId="47" fillId="13" borderId="5" xfId="0" applyFont="1" applyFill="1" applyBorder="1" applyAlignment="1">
      <alignment horizontal="left" vertical="center" wrapText="1"/>
    </xf>
    <xf numFmtId="0" fontId="47" fillId="13" borderId="6" xfId="0" applyFont="1" applyFill="1" applyBorder="1" applyAlignment="1">
      <alignment horizontal="left" vertical="center" wrapText="1"/>
    </xf>
    <xf numFmtId="0" fontId="47" fillId="13" borderId="7" xfId="0" applyFont="1" applyFill="1" applyBorder="1" applyAlignment="1">
      <alignment horizontal="left" vertical="center" wrapText="1"/>
    </xf>
    <xf numFmtId="0" fontId="0" fillId="0" borderId="0" xfId="4" applyFont="1" applyFill="1" applyAlignment="1">
      <alignment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8" fillId="3" borderId="2" xfId="4" applyFont="1" applyFill="1" applyBorder="1" applyAlignment="1">
      <alignment horizontal="left"/>
    </xf>
    <xf numFmtId="0" fontId="5" fillId="0" borderId="0" xfId="4" applyFont="1" applyFill="1" applyAlignment="1">
      <alignment horizontal="left" wrapText="1"/>
    </xf>
    <xf numFmtId="0" fontId="8" fillId="3" borderId="2" xfId="4" applyFont="1" applyFill="1" applyBorder="1" applyAlignment="1">
      <alignment horizontal="left" wrapText="1"/>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1" fillId="0" borderId="0" xfId="4" applyFont="1" applyFill="1" applyAlignment="1">
      <alignment wrapText="1"/>
    </xf>
    <xf numFmtId="0" fontId="23" fillId="0" borderId="0" xfId="0" applyFont="1" applyAlignment="1">
      <alignment horizontal="left" vertical="top"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7" fillId="0" borderId="0" xfId="0" applyNumberFormat="1" applyFont="1" applyAlignment="1">
      <alignment vertical="center"/>
    </xf>
    <xf numFmtId="49" fontId="5" fillId="0" borderId="0" xfId="0" applyNumberFormat="1" applyFont="1" applyFill="1" applyAlignment="1">
      <alignment vertical="center" wrapText="1"/>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49" fontId="5" fillId="0" borderId="0" xfId="0" applyNumberFormat="1" applyFont="1" applyFill="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3" fillId="0" borderId="0" xfId="0" applyFont="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9" fillId="0" borderId="0" xfId="0" applyFont="1" applyAlignment="1">
      <alignment horizontal="justify" vertical="center" wrapText="1"/>
    </xf>
    <xf numFmtId="0" fontId="0" fillId="0" borderId="0" xfId="0" applyAlignment="1"/>
    <xf numFmtId="0" fontId="19" fillId="7" borderId="0" xfId="0" applyFont="1" applyFill="1" applyAlignment="1">
      <alignment vertical="center" wrapText="1"/>
    </xf>
    <xf numFmtId="0" fontId="92" fillId="0" borderId="0" xfId="0" applyFont="1" applyFill="1" applyAlignment="1">
      <alignment wrapText="1"/>
    </xf>
    <xf numFmtId="0" fontId="58" fillId="0" borderId="0" xfId="0" applyFont="1" applyAlignment="1">
      <alignment horizontal="justify" vertical="center" wrapText="1"/>
    </xf>
    <xf numFmtId="0" fontId="20" fillId="0" borderId="0" xfId="0" applyFont="1" applyAlignment="1">
      <alignment horizontal="justify" vertical="center"/>
    </xf>
    <xf numFmtId="0" fontId="29" fillId="0" borderId="0" xfId="0" applyFont="1" applyAlignment="1">
      <alignment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5" fillId="0" borderId="8" xfId="0" applyFont="1" applyBorder="1" applyAlignment="1"/>
    <xf numFmtId="0" fontId="5" fillId="0" borderId="0" xfId="0" applyFont="1" applyAlignment="1">
      <alignment wrapText="1"/>
    </xf>
    <xf numFmtId="0" fontId="0" fillId="0" borderId="0" xfId="0" applyFill="1" applyAlignment="1">
      <alignment vertical="top" wrapText="1"/>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20" fillId="0" borderId="2" xfId="0" applyFont="1" applyBorder="1" applyAlignment="1">
      <alignment horizontal="right" vertical="center" wrapText="1"/>
    </xf>
    <xf numFmtId="0" fontId="13" fillId="0" borderId="0" xfId="0" applyFont="1" applyAlignment="1">
      <alignment horizontal="left" vertical="top" wrapText="1"/>
    </xf>
    <xf numFmtId="0" fontId="13" fillId="0" borderId="0" xfId="0" quotePrefix="1" applyFont="1" applyAlignment="1">
      <alignment horizontal="left" vertical="top"/>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22" borderId="0" xfId="0" applyFill="1" applyAlignment="1">
      <alignment wrapText="1"/>
    </xf>
    <xf numFmtId="9" fontId="8" fillId="0" borderId="2"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5" fillId="24" borderId="0" xfId="0" applyFont="1" applyFill="1" applyAlignment="1">
      <alignment wrapText="1"/>
    </xf>
    <xf numFmtId="0" fontId="0" fillId="0" borderId="0" xfId="0" applyAlignment="1">
      <alignmen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right" vertical="center" wrapText="1"/>
    </xf>
    <xf numFmtId="0" fontId="0" fillId="0" borderId="15" xfId="0" applyBorder="1" applyAlignment="1">
      <alignment horizontal="right" vertical="center" wrapText="1"/>
    </xf>
    <xf numFmtId="0" fontId="0" fillId="0" borderId="11" xfId="0" applyBorder="1" applyAlignment="1">
      <alignment horizontal="right"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7" fillId="0" borderId="0" xfId="0" applyFont="1" applyAlignment="1">
      <alignment wrapText="1"/>
    </xf>
    <xf numFmtId="0" fontId="8" fillId="0" borderId="10" xfId="0" applyFont="1" applyBorder="1" applyAlignment="1">
      <alignment horizontal="left" vertical="center" wrapText="1"/>
    </xf>
    <xf numFmtId="0" fontId="68" fillId="0" borderId="10" xfId="0" applyFont="1" applyBorder="1" applyAlignment="1">
      <alignment horizontal="center" vertical="center" wrapText="1"/>
    </xf>
    <xf numFmtId="0" fontId="68" fillId="0" borderId="11"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7" xfId="0" applyFont="1" applyBorder="1" applyAlignment="1">
      <alignment horizontal="center" vertical="center" wrapText="1"/>
    </xf>
    <xf numFmtId="0" fontId="8" fillId="0" borderId="2" xfId="0" applyFont="1" applyBorder="1" applyAlignment="1">
      <alignment horizontal="right" vertical="center" wrapText="1"/>
    </xf>
    <xf numFmtId="0" fontId="5" fillId="0" borderId="10" xfId="0" applyFont="1" applyBorder="1" applyAlignment="1">
      <alignment horizontal="center"/>
    </xf>
    <xf numFmtId="0" fontId="8" fillId="0" borderId="2" xfId="0" applyFont="1" applyBorder="1" applyAlignment="1">
      <alignment horizontal="left" vertical="center" wrapText="1"/>
    </xf>
    <xf numFmtId="0" fontId="5" fillId="0" borderId="15" xfId="0" applyFont="1" applyBorder="1" applyAlignment="1">
      <alignment horizontal="center"/>
    </xf>
    <xf numFmtId="0" fontId="5" fillId="0" borderId="11" xfId="0" applyFont="1" applyBorder="1" applyAlignment="1">
      <alignment horizontal="center"/>
    </xf>
    <xf numFmtId="0" fontId="8" fillId="0" borderId="11" xfId="0" applyFont="1" applyBorder="1" applyAlignment="1">
      <alignment horizontal="left" vertical="center" wrapText="1"/>
    </xf>
    <xf numFmtId="0" fontId="0" fillId="0" borderId="2" xfId="0" applyBorder="1" applyAlignment="1">
      <alignment horizontal="center" vertical="center" wrapText="1"/>
    </xf>
    <xf numFmtId="0" fontId="5" fillId="0" borderId="2"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1" fillId="0" borderId="0" xfId="0" applyFont="1" applyFill="1" applyAlignment="1">
      <alignment horizontal="left" vertical="center" wrapText="1"/>
    </xf>
    <xf numFmtId="0" fontId="0" fillId="0" borderId="2" xfId="0" applyBorder="1" applyAlignment="1">
      <alignment horizontal="right" vertical="center" wrapText="1"/>
    </xf>
    <xf numFmtId="0" fontId="0" fillId="0" borderId="0" xfId="0" applyFill="1" applyAlignment="1">
      <alignment vertical="center" wrapText="1"/>
    </xf>
    <xf numFmtId="0" fontId="0" fillId="0" borderId="2" xfId="0" applyBorder="1" applyAlignment="1">
      <alignment horizontal="center" vertical="center"/>
    </xf>
    <xf numFmtId="0" fontId="5" fillId="0" borderId="2" xfId="0" applyFont="1" applyBorder="1" applyAlignment="1">
      <alignment vertical="center" wrapText="1"/>
    </xf>
    <xf numFmtId="0" fontId="8" fillId="0" borderId="2" xfId="11" applyFont="1" applyBorder="1" applyAlignment="1">
      <alignment horizontal="center" vertical="center" wrapText="1"/>
    </xf>
    <xf numFmtId="0" fontId="5" fillId="0" borderId="2" xfId="11" applyFont="1" applyBorder="1" applyAlignment="1">
      <alignment horizontal="center" vertical="center" wrapText="1"/>
    </xf>
    <xf numFmtId="0" fontId="0" fillId="0" borderId="0" xfId="0" applyAlignment="1">
      <alignment wrapText="1"/>
    </xf>
    <xf numFmtId="0" fontId="3" fillId="0" borderId="15"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17" borderId="2" xfId="0" applyFont="1" applyFill="1" applyBorder="1" applyAlignment="1">
      <alignment vertical="center" wrapText="1"/>
    </xf>
    <xf numFmtId="165" fontId="5" fillId="17" borderId="2" xfId="0" applyNumberFormat="1" applyFont="1" applyFill="1" applyBorder="1" applyAlignment="1">
      <alignment vertical="center" wrapText="1"/>
    </xf>
    <xf numFmtId="0" fontId="19" fillId="10" borderId="2"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82" fillId="23" borderId="31" xfId="0" applyFont="1" applyFill="1" applyBorder="1" applyAlignment="1">
      <alignment wrapText="1"/>
    </xf>
    <xf numFmtId="0" fontId="82" fillId="23" borderId="32" xfId="0" applyFont="1" applyFill="1" applyBorder="1" applyAlignment="1">
      <alignment wrapText="1"/>
    </xf>
    <xf numFmtId="0" fontId="82" fillId="23" borderId="33" xfId="0" applyFont="1" applyFill="1" applyBorder="1" applyAlignment="1">
      <alignment wrapText="1"/>
    </xf>
    <xf numFmtId="0" fontId="5" fillId="0" borderId="19" xfId="0" applyFont="1" applyBorder="1" applyAlignment="1">
      <alignment horizontal="center" vertical="center"/>
    </xf>
    <xf numFmtId="165" fontId="71" fillId="10" borderId="19" xfId="0" applyNumberFormat="1" applyFont="1" applyFill="1" applyBorder="1" applyAlignment="1">
      <alignment vertical="center" wrapText="1"/>
    </xf>
    <xf numFmtId="0" fontId="0" fillId="0" borderId="0" xfId="0" applyAlignment="1">
      <alignment horizontal="left" vertical="center" wrapText="1"/>
    </xf>
    <xf numFmtId="165" fontId="5" fillId="10" borderId="19" xfId="0" applyNumberFormat="1" applyFont="1" applyFill="1" applyBorder="1" applyAlignment="1">
      <alignment vertical="center" wrapText="1"/>
    </xf>
    <xf numFmtId="0" fontId="8" fillId="2" borderId="2" xfId="0" applyFont="1" applyFill="1" applyBorder="1" applyAlignment="1">
      <alignment horizontal="left"/>
    </xf>
    <xf numFmtId="0" fontId="8" fillId="0" borderId="2" xfId="0" applyFont="1" applyBorder="1" applyAlignment="1">
      <alignment horizontal="center" vertical="center" wrapText="1"/>
    </xf>
    <xf numFmtId="0" fontId="0" fillId="7" borderId="0" xfId="0" applyFill="1" applyAlignment="1">
      <alignment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6" borderId="5" xfId="0" applyFont="1" applyFill="1" applyBorder="1" applyAlignment="1">
      <alignment horizontal="left" vertical="center" wrapText="1"/>
    </xf>
    <xf numFmtId="0" fontId="20" fillId="16" borderId="6" xfId="0" applyFont="1" applyFill="1" applyBorder="1" applyAlignment="1">
      <alignment horizontal="left" vertical="center" wrapText="1"/>
    </xf>
    <xf numFmtId="0" fontId="20" fillId="16" borderId="7" xfId="0" applyFont="1" applyFill="1" applyBorder="1" applyAlignment="1">
      <alignment horizontal="left" vertical="center" wrapText="1"/>
    </xf>
    <xf numFmtId="0" fontId="0" fillId="0" borderId="0" xfId="0" applyAlignment="1">
      <alignment horizontal="justify" vertical="center" wrapText="1"/>
    </xf>
    <xf numFmtId="0" fontId="0" fillId="10" borderId="2" xfId="0" applyFill="1" applyBorder="1" applyAlignment="1">
      <alignment horizontal="right" vertical="center" wrapText="1"/>
    </xf>
    <xf numFmtId="0" fontId="0" fillId="10" borderId="2" xfId="0" applyFill="1" applyBorder="1" applyAlignment="1">
      <alignment horizontal="center" vertical="center" wrapText="1"/>
    </xf>
    <xf numFmtId="0" fontId="3" fillId="0" borderId="0" xfId="0" applyFont="1" applyAlignment="1">
      <alignment horizontal="justify" vertical="center" wrapText="1"/>
    </xf>
    <xf numFmtId="0" fontId="0" fillId="0" borderId="0" xfId="0" applyFill="1" applyAlignment="1">
      <alignment horizontal="left" vertical="center" wrapText="1"/>
    </xf>
    <xf numFmtId="0" fontId="67" fillId="0" borderId="0" xfId="0" applyFont="1" applyAlignment="1">
      <alignment horizontal="justify" vertical="center"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cellXfs>
  <cellStyles count="24">
    <cellStyle name="=C:\WINNT35\SYSTEM32\COMMAND.COM" xfId="7" xr:uid="{FC8361F6-4715-41F5-A3E7-2AF2DE5CE358}"/>
    <cellStyle name="Comma" xfId="15" builtinId="3"/>
    <cellStyle name="Comma 2" xfId="23" xr:uid="{DCDA2A41-1D24-4D99-97F3-42F7B3D4E18E}"/>
    <cellStyle name="Currency" xfId="1" builtinId="4"/>
    <cellStyle name="Currency 2" xfId="19" xr:uid="{C6DE1FD6-51F8-4558-8806-EFECA62ABEAB}"/>
    <cellStyle name="greyed" xfId="18" xr:uid="{A6F16433-89C0-469E-83D8-DA697E9063C6}"/>
    <cellStyle name="Heading 1 2" xfId="17" xr:uid="{276E175B-6D7F-47C9-AFE9-487693355F46}"/>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2" xfId="10" xr:uid="{EA3EA5B4-8B22-465A-94BF-A21E0C8D9892}"/>
    <cellStyle name="Normal 2 5 2 2" xfId="21" xr:uid="{DD5A4B91-7546-49AB-9264-5B141B329A75}"/>
    <cellStyle name="Normal 2_~0149226 2" xfId="22" xr:uid="{8F5DD393-882F-4710-99C3-40296F1A30E3}"/>
    <cellStyle name="Normal 4" xfId="12" xr:uid="{5353FC4C-524A-40DB-B992-29C00D5EF6E1}"/>
    <cellStyle name="Normal 9" xfId="16" xr:uid="{9A0AAE06-B50E-4325-9833-BA8898C0C0A6}"/>
    <cellStyle name="Normal 9 2" xfId="20" xr:uid="{05BDA1B7-4199-4721-828B-45D10D84BD3B}"/>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4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microsoft.com/office/2017/10/relationships/person" Target="persons/perso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74</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86</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2" name="TextBox 11">
          <a:extLst>
            <a:ext uri="{FF2B5EF4-FFF2-40B4-BE49-F238E27FC236}">
              <a16:creationId xmlns:a16="http://schemas.microsoft.com/office/drawing/2014/main" id="{E4084A93-5B80-4A84-BACC-BC7F508EC07F}"/>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97</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87</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31</xdr:row>
      <xdr:rowOff>152400</xdr:rowOff>
    </xdr:from>
    <xdr:to>
      <xdr:col>19</xdr:col>
      <xdr:colOff>110967</xdr:colOff>
      <xdr:row>42</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24</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5" name="TextBox 24">
          <a:extLst>
            <a:ext uri="{FF2B5EF4-FFF2-40B4-BE49-F238E27FC236}">
              <a16:creationId xmlns:a16="http://schemas.microsoft.com/office/drawing/2014/main" id="{01D2744D-5218-4DCB-8F27-98DCB1CCFD1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6" name="TextBox 13">
          <a:extLst>
            <a:ext uri="{FF2B5EF4-FFF2-40B4-BE49-F238E27FC236}">
              <a16:creationId xmlns:a16="http://schemas.microsoft.com/office/drawing/2014/main" id="{D450B880-E84A-441C-A5FF-BE473A2599BB}"/>
            </a:ext>
            <a:ext uri="{147F2762-F138-4A5C-976F-8EAC2B608ADB}">
              <a16:predDERef xmlns:a16="http://schemas.microsoft.com/office/drawing/2014/main" pred="{01D2744D-5218-4DCB-8F27-98DCB1CCFD1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7" name="TextBox 14">
          <a:extLst>
            <a:ext uri="{FF2B5EF4-FFF2-40B4-BE49-F238E27FC236}">
              <a16:creationId xmlns:a16="http://schemas.microsoft.com/office/drawing/2014/main" id="{78A8D26C-6B1D-41B0-9C07-77B7EBDB8A3E}"/>
            </a:ext>
            <a:ext uri="{147F2762-F138-4A5C-976F-8EAC2B608ADB}">
              <a16:predDERef xmlns:a16="http://schemas.microsoft.com/office/drawing/2014/main" pred="{D450B880-E84A-441C-A5FF-BE473A2599BB}"/>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8" name="TextBox 15">
          <a:extLst>
            <a:ext uri="{FF2B5EF4-FFF2-40B4-BE49-F238E27FC236}">
              <a16:creationId xmlns:a16="http://schemas.microsoft.com/office/drawing/2014/main" id="{3A6B02F9-A25E-4B23-8E71-2ABEFE75C2AD}"/>
            </a:ext>
            <a:ext uri="{147F2762-F138-4A5C-976F-8EAC2B608ADB}">
              <a16:predDERef xmlns:a16="http://schemas.microsoft.com/office/drawing/2014/main" pred="{78A8D26C-6B1D-41B0-9C07-77B7EBDB8A3E}"/>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9" name="TextBox 16">
          <a:extLst>
            <a:ext uri="{FF2B5EF4-FFF2-40B4-BE49-F238E27FC236}">
              <a16:creationId xmlns:a16="http://schemas.microsoft.com/office/drawing/2014/main" id="{01F3C143-A981-4436-99D2-41DAB2F8F1D8}"/>
            </a:ext>
            <a:ext uri="{147F2762-F138-4A5C-976F-8EAC2B608ADB}">
              <a16:predDERef xmlns:a16="http://schemas.microsoft.com/office/drawing/2014/main" pred="{3A6B02F9-A25E-4B23-8E71-2ABEFE75C2AD}"/>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0" name="TextBox 17">
          <a:extLst>
            <a:ext uri="{FF2B5EF4-FFF2-40B4-BE49-F238E27FC236}">
              <a16:creationId xmlns:a16="http://schemas.microsoft.com/office/drawing/2014/main" id="{F9A4C3B2-7DC9-48DA-AA7F-85A1CA94477A}"/>
            </a:ext>
            <a:ext uri="{147F2762-F138-4A5C-976F-8EAC2B608ADB}">
              <a16:predDERef xmlns:a16="http://schemas.microsoft.com/office/drawing/2014/main" pred="{01F3C143-A981-4436-99D2-41DAB2F8F1D8}"/>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1" name="TextBox 18">
          <a:extLst>
            <a:ext uri="{FF2B5EF4-FFF2-40B4-BE49-F238E27FC236}">
              <a16:creationId xmlns:a16="http://schemas.microsoft.com/office/drawing/2014/main" id="{2D8FB24B-0ABE-47BE-BD23-F8D7DB8741E0}"/>
            </a:ext>
            <a:ext uri="{147F2762-F138-4A5C-976F-8EAC2B608ADB}">
              <a16:predDERef xmlns:a16="http://schemas.microsoft.com/office/drawing/2014/main" pred="{F9A4C3B2-7DC9-48DA-AA7F-85A1CA94477A}"/>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2" name="TextBox 19">
          <a:extLst>
            <a:ext uri="{FF2B5EF4-FFF2-40B4-BE49-F238E27FC236}">
              <a16:creationId xmlns:a16="http://schemas.microsoft.com/office/drawing/2014/main" id="{22A64EBE-3A70-4CD8-9C43-B4A5ADBE13E2}"/>
            </a:ext>
            <a:ext uri="{147F2762-F138-4A5C-976F-8EAC2B608ADB}">
              <a16:predDERef xmlns:a16="http://schemas.microsoft.com/office/drawing/2014/main" pred="{2D8FB24B-0ABE-47BE-BD23-F8D7DB8741E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3" name="TextBox 20">
          <a:extLst>
            <a:ext uri="{FF2B5EF4-FFF2-40B4-BE49-F238E27FC236}">
              <a16:creationId xmlns:a16="http://schemas.microsoft.com/office/drawing/2014/main" id="{FF8ADD5A-A86F-4F2D-8EA9-4B7DF0E40813}"/>
            </a:ext>
            <a:ext uri="{147F2762-F138-4A5C-976F-8EAC2B608ADB}">
              <a16:predDERef xmlns:a16="http://schemas.microsoft.com/office/drawing/2014/main" pred="{22A64EBE-3A70-4CD8-9C43-B4A5ADBE13E2}"/>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4" name="TextBox 21">
          <a:extLst>
            <a:ext uri="{FF2B5EF4-FFF2-40B4-BE49-F238E27FC236}">
              <a16:creationId xmlns:a16="http://schemas.microsoft.com/office/drawing/2014/main" id="{2E15FCB5-5EE1-4354-95FB-BB433CB6775C}"/>
            </a:ext>
            <a:ext uri="{147F2762-F138-4A5C-976F-8EAC2B608ADB}">
              <a16:predDERef xmlns:a16="http://schemas.microsoft.com/office/drawing/2014/main" pred="{FF8ADD5A-A86F-4F2D-8EA9-4B7DF0E40813}"/>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5" name="TextBox 22">
          <a:extLst>
            <a:ext uri="{FF2B5EF4-FFF2-40B4-BE49-F238E27FC236}">
              <a16:creationId xmlns:a16="http://schemas.microsoft.com/office/drawing/2014/main" id="{D20FDA00-1641-4049-8A46-AFDE38C6D551}"/>
            </a:ext>
            <a:ext uri="{147F2762-F138-4A5C-976F-8EAC2B608ADB}">
              <a16:predDERef xmlns:a16="http://schemas.microsoft.com/office/drawing/2014/main" pred="{2E15FCB5-5EE1-4354-95FB-BB433CB6775C}"/>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6" name="TextBox 23">
          <a:extLst>
            <a:ext uri="{FF2B5EF4-FFF2-40B4-BE49-F238E27FC236}">
              <a16:creationId xmlns:a16="http://schemas.microsoft.com/office/drawing/2014/main" id="{D0E8470F-D852-4BEC-8558-3BF6E7A408BF}"/>
            </a:ext>
            <a:ext uri="{147F2762-F138-4A5C-976F-8EAC2B608ADB}">
              <a16:predDERef xmlns:a16="http://schemas.microsoft.com/office/drawing/2014/main" pred="{D20FDA00-1641-4049-8A46-AFDE38C6D551}"/>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7" name="TextBox 24">
          <a:extLst>
            <a:ext uri="{FF2B5EF4-FFF2-40B4-BE49-F238E27FC236}">
              <a16:creationId xmlns:a16="http://schemas.microsoft.com/office/drawing/2014/main" id="{E436B5C7-54F9-4664-BC3F-B5D0924650E6}"/>
            </a:ext>
            <a:ext uri="{147F2762-F138-4A5C-976F-8EAC2B608ADB}">
              <a16:predDERef xmlns:a16="http://schemas.microsoft.com/office/drawing/2014/main" pred="{D0E8470F-D852-4BEC-8558-3BF6E7A408BF}"/>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EBA staff" id="{5A9ED318-8009-45C4-8C78-8D642E722EEA}" userId="EBA staff" providerId="None"/>
  <person displayName="Lehtonen Joonas" id="{6DEF5AF9-9305-4BAD-8583-9A70ABC72E45}" userId="S::Joonas.Lehtonen@aktia.fi::585fa085-6227-4e3a-8d0d-7a1b6a9bf1be" providerId="AD"/>
</personList>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1-07-01T15:18:05.74" personId="{5A9ED318-8009-45C4-8C78-8D642E722EEA}" id="{93A7F52C-ED3A-4B96-A9F2-A2497E035FF9}">
    <text>'TSL' (type of specialised lending exposure) is the dimension used to model the z-axis of C 08.06 in the EBA DPM. 'eba_TA:x129' is the technical code for the entry 'Project finance' in the drop-down list linked to that z-axis (ordinate).</text>
  </threadedComment>
  <threadedComment ref="C26" dT="2021-07-01T15:25:55.36" personId="{5A9ED318-8009-45C4-8C78-8D642E722EEA}" id="{5551E505-6975-4C86-A103-C1C3FEFE8194}">
    <text>Please note that the same type of change as in this cell was applied to all other cells in this table, but is not highlighted in tracked changes for those other cells.</text>
  </threadedComment>
  <threadedComment ref="C43" dT="2021-07-01T15:26:50.19" personId="{5A9ED318-8009-45C4-8C78-8D642E722EEA}" id="{791182EF-B77B-4EB8-97E7-0E78D6A38C93}">
    <text>Please note that the same type of change as in this cell was applied to all other cells in this table, but is not highlighted in tracked changes for those other cells.</text>
  </threadedComment>
  <threadedComment ref="C60" dT="2021-07-01T15:27:31.10" personId="{5A9ED318-8009-45C4-8C78-8D642E722EEA}" id="{2ED7B60D-71FA-4B0A-918F-6DFFCAA50F0A}">
    <text>Please note that the same type of change as in this cell was applied to all other cells in this table, but is not highlighted in tracked changes for those other cells.</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4-02-13T17:37:38.36" personId="{6DEF5AF9-9305-4BAD-8583-9A70ABC72E45}" id="{CC93DE92-8ED6-495B-8A71-6F0C8211D42C}">
    <text xml:space="preserve">'senior management' means those natural persons who exercise executive functions within an institution and who are responsible, and accountable to the management body, for the day-to-day management of the institution; </text>
  </threadedComment>
  <threadedComment ref="F7" dT="2024-02-13T08:50:16.78" personId="{6DEF5AF9-9305-4BAD-8583-9A70ABC72E45}" id="{161E574D-BE8E-4463-AB1B-57EF87EFC703}">
    <text>Huomioidaanko entiset jäsenet ayub, leppänen purhonen</text>
  </threadedComment>
  <threadedComment ref="F7" dT="2024-02-13T17:32:39.18" personId="{6DEF5AF9-9305-4BAD-8583-9A70ABC72E45}" id="{C30CCCCD-E452-4467-839F-0EF6A75B51F7}" parentId="{161E574D-BE8E-4463-AB1B-57EF87EFC703}">
    <text>Kuuluu eban ohjeen mukaan näkyä euroissa, mutta ei henkilömäärässä</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7.bin"/><Relationship Id="rId4" Type="http://schemas.microsoft.com/office/2017/10/relationships/threadedComment" Target="../threadedComments/threadedComment1.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8.bin"/><Relationship Id="rId4" Type="http://schemas.microsoft.com/office/2017/10/relationships/threadedComment" Target="../threadedComments/threadedComment2.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hyperlink" Target="https://www.aktia.com/en/" TargetMode="External"/><Relationship Id="rId3" Type="http://schemas.openxmlformats.org/officeDocument/2006/relationships/hyperlink" Target="https://www.aktia.com/en/" TargetMode="External"/><Relationship Id="rId7" Type="http://schemas.openxmlformats.org/officeDocument/2006/relationships/hyperlink" Target="https://www.aktia.com/en/" TargetMode="External"/><Relationship Id="rId2" Type="http://schemas.openxmlformats.org/officeDocument/2006/relationships/hyperlink" Target="http://www.aktia.com/" TargetMode="External"/><Relationship Id="rId1" Type="http://schemas.openxmlformats.org/officeDocument/2006/relationships/hyperlink" Target="http://www.aktia.com/" TargetMode="External"/><Relationship Id="rId6" Type="http://schemas.openxmlformats.org/officeDocument/2006/relationships/hyperlink" Target="https://www.aktia.com/en/" TargetMode="External"/><Relationship Id="rId5" Type="http://schemas.openxmlformats.org/officeDocument/2006/relationships/hyperlink" Target="https://www.aktia.com/en/" TargetMode="External"/><Relationship Id="rId10" Type="http://schemas.openxmlformats.org/officeDocument/2006/relationships/printerSettings" Target="../printerSettings/printerSettings79.bin"/><Relationship Id="rId4" Type="http://schemas.openxmlformats.org/officeDocument/2006/relationships/hyperlink" Target="https://www.aktia.com/en/" TargetMode="External"/><Relationship Id="rId9" Type="http://schemas.openxmlformats.org/officeDocument/2006/relationships/hyperlink" Target="https://www.aktia.com/e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12"/>
  <sheetViews>
    <sheetView topLeftCell="A29" zoomScaleNormal="100" workbookViewId="0">
      <selection activeCell="B48" sqref="B48"/>
    </sheetView>
  </sheetViews>
  <sheetFormatPr defaultColWidth="7.625" defaultRowHeight="15" customHeight="1"/>
  <cols>
    <col min="1" max="1" width="11.125" style="12" customWidth="1"/>
    <col min="2" max="2" width="158.375" style="2" customWidth="1"/>
    <col min="3" max="16384" width="7.625" style="2"/>
  </cols>
  <sheetData>
    <row r="1" spans="1:3" s="1" customFormat="1" ht="30" customHeight="1">
      <c r="A1" s="717" t="s">
        <v>0</v>
      </c>
      <c r="B1" s="717"/>
    </row>
    <row r="2" spans="1:3" ht="15" customHeight="1">
      <c r="A2" s="718" t="s">
        <v>1</v>
      </c>
      <c r="B2" s="718"/>
    </row>
    <row r="3" spans="1:3" ht="15" customHeight="1">
      <c r="A3" s="2"/>
    </row>
    <row r="4" spans="1:3" ht="58.15" customHeight="1">
      <c r="A4" s="719" t="s">
        <v>2003</v>
      </c>
      <c r="B4" s="719"/>
    </row>
    <row r="5" spans="1:3" ht="15" customHeight="1">
      <c r="A5" s="714"/>
      <c r="B5" s="714"/>
    </row>
    <row r="6" spans="1:3" ht="42.6" customHeight="1">
      <c r="A6" s="720" t="s">
        <v>2002</v>
      </c>
      <c r="B6" s="720"/>
    </row>
    <row r="7" spans="1:3" ht="15" customHeight="1">
      <c r="A7" s="4"/>
    </row>
    <row r="8" spans="1:3" ht="15" customHeight="1">
      <c r="A8" s="13" t="s">
        <v>2</v>
      </c>
      <c r="B8" s="4"/>
    </row>
    <row r="9" spans="1:3" ht="15" customHeight="1">
      <c r="A9" s="13"/>
      <c r="B9" s="4"/>
    </row>
    <row r="10" spans="1:3" ht="18" customHeight="1">
      <c r="A10" s="584" t="s">
        <v>3</v>
      </c>
      <c r="B10" s="584"/>
    </row>
    <row r="11" spans="1:3" s="10" customFormat="1" ht="18" customHeight="1">
      <c r="A11" s="9" t="s">
        <v>4</v>
      </c>
      <c r="B11" s="9"/>
    </row>
    <row r="12" spans="1:3" s="10" customFormat="1" ht="18" customHeight="1">
      <c r="A12" s="9" t="s">
        <v>1987</v>
      </c>
      <c r="B12" s="9"/>
    </row>
    <row r="13" spans="1:3" ht="18" customHeight="1">
      <c r="A13" s="14">
        <v>1</v>
      </c>
      <c r="B13" s="15" t="s">
        <v>5</v>
      </c>
    </row>
    <row r="14" spans="1:3" ht="18" customHeight="1">
      <c r="A14" s="16" t="s">
        <v>6</v>
      </c>
      <c r="B14" s="15" t="s">
        <v>7</v>
      </c>
    </row>
    <row r="15" spans="1:3" ht="18" customHeight="1">
      <c r="A15" s="6" t="s">
        <v>8</v>
      </c>
      <c r="B15" s="7" t="s">
        <v>9</v>
      </c>
    </row>
    <row r="16" spans="1:3" ht="18" customHeight="1">
      <c r="A16" s="6" t="s">
        <v>10</v>
      </c>
      <c r="B16" s="7" t="s">
        <v>11</v>
      </c>
      <c r="C16" s="2" t="s">
        <v>12</v>
      </c>
    </row>
    <row r="17" spans="1:2" ht="18" customHeight="1">
      <c r="A17" s="14">
        <v>2</v>
      </c>
      <c r="B17" s="15" t="s">
        <v>13</v>
      </c>
    </row>
    <row r="18" spans="1:2" ht="18" customHeight="1">
      <c r="A18" s="16" t="s">
        <v>14</v>
      </c>
      <c r="B18" s="15" t="s">
        <v>15</v>
      </c>
    </row>
    <row r="19" spans="1:2" ht="18" customHeight="1">
      <c r="A19" s="8" t="s">
        <v>16</v>
      </c>
      <c r="B19" s="7" t="s">
        <v>17</v>
      </c>
    </row>
    <row r="20" spans="1:2" ht="18" customHeight="1">
      <c r="A20" s="16" t="s">
        <v>18</v>
      </c>
      <c r="B20" s="15" t="s">
        <v>19</v>
      </c>
    </row>
    <row r="21" spans="1:2" ht="18" customHeight="1">
      <c r="A21" s="8" t="s">
        <v>20</v>
      </c>
      <c r="B21" s="7" t="s">
        <v>21</v>
      </c>
    </row>
    <row r="22" spans="1:2" ht="18" customHeight="1">
      <c r="A22" s="16" t="s">
        <v>22</v>
      </c>
      <c r="B22" s="15" t="s">
        <v>23</v>
      </c>
    </row>
    <row r="23" spans="1:2" ht="18" customHeight="1">
      <c r="A23" s="8" t="s">
        <v>24</v>
      </c>
      <c r="B23" s="7" t="s">
        <v>25</v>
      </c>
    </row>
    <row r="24" spans="1:2" ht="18" customHeight="1">
      <c r="A24" s="8" t="s">
        <v>26</v>
      </c>
      <c r="B24" s="7" t="s">
        <v>27</v>
      </c>
    </row>
    <row r="25" spans="1:2" ht="18" customHeight="1">
      <c r="A25" s="8" t="s">
        <v>28</v>
      </c>
      <c r="B25" s="7" t="s">
        <v>29</v>
      </c>
    </row>
    <row r="26" spans="1:2" ht="18" customHeight="1">
      <c r="A26" s="9" t="s">
        <v>30</v>
      </c>
      <c r="B26" s="9" t="s">
        <v>31</v>
      </c>
    </row>
    <row r="27" spans="1:2" ht="18" customHeight="1">
      <c r="A27" s="16" t="s">
        <v>32</v>
      </c>
      <c r="B27" s="15" t="s">
        <v>33</v>
      </c>
    </row>
    <row r="28" spans="1:2" ht="18" customHeight="1">
      <c r="A28" s="8" t="s">
        <v>34</v>
      </c>
      <c r="B28" s="7" t="s">
        <v>35</v>
      </c>
    </row>
    <row r="29" spans="1:2" ht="18" customHeight="1">
      <c r="A29" s="8" t="s">
        <v>36</v>
      </c>
      <c r="B29" s="7" t="s">
        <v>37</v>
      </c>
    </row>
    <row r="30" spans="1:2" ht="18" customHeight="1">
      <c r="A30" s="16" t="s">
        <v>38</v>
      </c>
      <c r="B30" s="15" t="s">
        <v>39</v>
      </c>
    </row>
    <row r="31" spans="1:2" ht="18" customHeight="1">
      <c r="A31" s="8" t="s">
        <v>40</v>
      </c>
      <c r="B31" s="7" t="s">
        <v>41</v>
      </c>
    </row>
    <row r="32" spans="1:2" ht="18" customHeight="1">
      <c r="A32" s="16" t="s">
        <v>42</v>
      </c>
      <c r="B32" s="15" t="s">
        <v>43</v>
      </c>
    </row>
    <row r="33" spans="1:2" ht="18" customHeight="1">
      <c r="A33" s="8" t="s">
        <v>44</v>
      </c>
      <c r="B33" s="7" t="s">
        <v>45</v>
      </c>
    </row>
    <row r="34" spans="1:2" ht="18" customHeight="1">
      <c r="A34" s="8" t="s">
        <v>46</v>
      </c>
      <c r="B34" s="7" t="s">
        <v>47</v>
      </c>
    </row>
    <row r="35" spans="1:2" ht="18" customHeight="1">
      <c r="A35" s="8" t="s">
        <v>48</v>
      </c>
      <c r="B35" s="7" t="s">
        <v>49</v>
      </c>
    </row>
    <row r="36" spans="1:2" s="10" customFormat="1" ht="18" customHeight="1">
      <c r="A36" s="9" t="s">
        <v>50</v>
      </c>
      <c r="B36" s="9" t="s">
        <v>51</v>
      </c>
    </row>
    <row r="37" spans="1:2" ht="18" customHeight="1">
      <c r="A37" s="14">
        <v>3</v>
      </c>
      <c r="B37" s="15" t="s">
        <v>52</v>
      </c>
    </row>
    <row r="38" spans="1:2" ht="18" customHeight="1">
      <c r="A38" s="16" t="s">
        <v>53</v>
      </c>
      <c r="B38" s="15" t="s">
        <v>54</v>
      </c>
    </row>
    <row r="39" spans="1:2" s="10" customFormat="1" ht="18" customHeight="1">
      <c r="A39" s="9" t="s">
        <v>55</v>
      </c>
      <c r="B39" s="9" t="s">
        <v>56</v>
      </c>
    </row>
    <row r="40" spans="1:2" s="10" customFormat="1" ht="18" customHeight="1">
      <c r="A40" s="9" t="s">
        <v>57</v>
      </c>
      <c r="B40" s="9" t="s">
        <v>58</v>
      </c>
    </row>
    <row r="41" spans="1:2" ht="18" customHeight="1">
      <c r="A41" s="8" t="s">
        <v>59</v>
      </c>
      <c r="B41" s="7" t="s">
        <v>60</v>
      </c>
    </row>
    <row r="42" spans="1:2" ht="18" customHeight="1">
      <c r="A42" s="8" t="s">
        <v>61</v>
      </c>
      <c r="B42" s="7" t="s">
        <v>62</v>
      </c>
    </row>
    <row r="43" spans="1:2" ht="18" customHeight="1">
      <c r="A43" s="8" t="s">
        <v>63</v>
      </c>
      <c r="B43" s="7" t="s">
        <v>64</v>
      </c>
    </row>
    <row r="44" spans="1:2" ht="18" customHeight="1">
      <c r="A44" s="8" t="s">
        <v>65</v>
      </c>
      <c r="B44" s="7" t="s">
        <v>66</v>
      </c>
    </row>
    <row r="45" spans="1:2" ht="18" customHeight="1">
      <c r="A45" s="16" t="s">
        <v>67</v>
      </c>
      <c r="B45" s="15" t="s">
        <v>68</v>
      </c>
    </row>
    <row r="46" spans="1:2" ht="18" customHeight="1">
      <c r="A46" s="8" t="s">
        <v>69</v>
      </c>
      <c r="B46" s="7" t="s">
        <v>70</v>
      </c>
    </row>
    <row r="47" spans="1:2" ht="18" customHeight="1">
      <c r="A47" s="16" t="s">
        <v>71</v>
      </c>
      <c r="B47" s="15" t="s">
        <v>72</v>
      </c>
    </row>
    <row r="48" spans="1:2" ht="18" customHeight="1">
      <c r="A48" s="8" t="s">
        <v>73</v>
      </c>
      <c r="B48" s="7" t="s">
        <v>74</v>
      </c>
    </row>
    <row r="49" spans="1:2" ht="18" customHeight="1">
      <c r="A49" s="8" t="s">
        <v>75</v>
      </c>
      <c r="B49" s="7" t="s">
        <v>76</v>
      </c>
    </row>
    <row r="50" spans="1:2" ht="18" customHeight="1">
      <c r="A50" s="16" t="s">
        <v>77</v>
      </c>
      <c r="B50" s="15" t="s">
        <v>78</v>
      </c>
    </row>
    <row r="51" spans="1:2" ht="18" customHeight="1">
      <c r="A51" s="9" t="s">
        <v>79</v>
      </c>
      <c r="B51" s="9" t="s">
        <v>80</v>
      </c>
    </row>
    <row r="52" spans="1:2" ht="18" customHeight="1">
      <c r="A52" s="8" t="s">
        <v>81</v>
      </c>
      <c r="B52" s="7" t="s">
        <v>82</v>
      </c>
    </row>
    <row r="53" spans="1:2" ht="18" customHeight="1">
      <c r="A53" s="16" t="s">
        <v>83</v>
      </c>
      <c r="B53" s="15" t="s">
        <v>84</v>
      </c>
    </row>
    <row r="54" spans="1:2" ht="18" customHeight="1">
      <c r="A54" s="8" t="s">
        <v>85</v>
      </c>
      <c r="B54" s="7" t="s">
        <v>86</v>
      </c>
    </row>
    <row r="55" spans="1:2" s="10" customFormat="1" ht="18" customHeight="1">
      <c r="A55" s="9" t="s">
        <v>87</v>
      </c>
      <c r="B55" s="9" t="s">
        <v>88</v>
      </c>
    </row>
    <row r="56" spans="1:2" ht="18" customHeight="1">
      <c r="A56" s="8" t="s">
        <v>89</v>
      </c>
      <c r="B56" s="7" t="s">
        <v>90</v>
      </c>
    </row>
    <row r="57" spans="1:2" ht="18" customHeight="1">
      <c r="A57" s="8" t="s">
        <v>91</v>
      </c>
      <c r="B57" s="7" t="s">
        <v>92</v>
      </c>
    </row>
    <row r="58" spans="1:2" s="10" customFormat="1" ht="18" customHeight="1">
      <c r="A58" s="9" t="s">
        <v>93</v>
      </c>
      <c r="B58" s="9" t="s">
        <v>94</v>
      </c>
    </row>
    <row r="59" spans="1:2" ht="18" customHeight="1">
      <c r="A59" s="8" t="s">
        <v>95</v>
      </c>
      <c r="B59" s="7" t="s">
        <v>96</v>
      </c>
    </row>
    <row r="60" spans="1:2" ht="18" customHeight="1">
      <c r="A60" s="8" t="s">
        <v>97</v>
      </c>
      <c r="B60" s="7" t="s">
        <v>98</v>
      </c>
    </row>
    <row r="61" spans="1:2" ht="18" customHeight="1">
      <c r="A61" s="8" t="s">
        <v>99</v>
      </c>
      <c r="B61" s="7" t="s">
        <v>100</v>
      </c>
    </row>
    <row r="62" spans="1:2" ht="18" customHeight="1">
      <c r="A62" s="8" t="s">
        <v>101</v>
      </c>
      <c r="B62" s="7" t="s">
        <v>102</v>
      </c>
    </row>
    <row r="63" spans="1:2" ht="18" customHeight="1">
      <c r="A63" s="8" t="s">
        <v>103</v>
      </c>
      <c r="B63" s="7" t="s">
        <v>104</v>
      </c>
    </row>
    <row r="64" spans="1:2" ht="18" customHeight="1">
      <c r="A64" s="16" t="s">
        <v>105</v>
      </c>
      <c r="B64" s="15" t="s">
        <v>106</v>
      </c>
    </row>
    <row r="65" spans="1:2" ht="18" customHeight="1">
      <c r="A65" s="8" t="s">
        <v>107</v>
      </c>
      <c r="B65" s="7" t="s">
        <v>108</v>
      </c>
    </row>
    <row r="66" spans="1:2" ht="18" customHeight="1">
      <c r="A66" s="16" t="s">
        <v>109</v>
      </c>
      <c r="B66" s="15" t="s">
        <v>110</v>
      </c>
    </row>
    <row r="67" spans="1:2" s="10" customFormat="1" ht="18" customHeight="1">
      <c r="A67" s="9" t="s">
        <v>111</v>
      </c>
      <c r="B67" s="9" t="s">
        <v>112</v>
      </c>
    </row>
    <row r="68" spans="1:2" ht="18" customHeight="1">
      <c r="A68" s="8" t="s">
        <v>113</v>
      </c>
      <c r="B68" s="7" t="s">
        <v>114</v>
      </c>
    </row>
    <row r="69" spans="1:2" ht="18" customHeight="1">
      <c r="A69" s="8" t="s">
        <v>115</v>
      </c>
      <c r="B69" s="7" t="s">
        <v>116</v>
      </c>
    </row>
    <row r="70" spans="1:2" ht="18" customHeight="1">
      <c r="A70" s="8" t="s">
        <v>117</v>
      </c>
      <c r="B70" s="7" t="s">
        <v>118</v>
      </c>
    </row>
    <row r="71" spans="1:2" ht="18" customHeight="1">
      <c r="A71" s="636" t="s">
        <v>119</v>
      </c>
      <c r="B71" s="637" t="s">
        <v>120</v>
      </c>
    </row>
    <row r="72" spans="1:2" ht="18" customHeight="1">
      <c r="A72" s="636" t="s">
        <v>121</v>
      </c>
      <c r="B72" s="637" t="s">
        <v>122</v>
      </c>
    </row>
    <row r="73" spans="1:2" ht="18" customHeight="1">
      <c r="A73" s="14">
        <v>4</v>
      </c>
      <c r="B73" s="15" t="s">
        <v>123</v>
      </c>
    </row>
    <row r="74" spans="1:2" ht="18" customHeight="1">
      <c r="A74" s="16" t="s">
        <v>124</v>
      </c>
      <c r="B74" s="15" t="s">
        <v>125</v>
      </c>
    </row>
    <row r="75" spans="1:2" s="10" customFormat="1" ht="18" customHeight="1">
      <c r="A75" s="9" t="s">
        <v>126</v>
      </c>
      <c r="B75" s="9" t="s">
        <v>127</v>
      </c>
    </row>
    <row r="76" spans="1:2" ht="18" customHeight="1">
      <c r="A76" s="14">
        <v>5</v>
      </c>
      <c r="B76" s="15" t="s">
        <v>128</v>
      </c>
    </row>
    <row r="77" spans="1:2" ht="18" customHeight="1">
      <c r="A77" s="16" t="s">
        <v>129</v>
      </c>
      <c r="B77" s="15" t="s">
        <v>130</v>
      </c>
    </row>
    <row r="78" spans="1:2" s="10" customFormat="1" ht="18" customHeight="1">
      <c r="A78" s="9" t="s">
        <v>131</v>
      </c>
      <c r="B78" s="9" t="s">
        <v>132</v>
      </c>
    </row>
    <row r="79" spans="1:2" ht="18" customHeight="1">
      <c r="A79" s="8" t="s">
        <v>133</v>
      </c>
      <c r="B79" s="7" t="s">
        <v>134</v>
      </c>
    </row>
    <row r="80" spans="1:2" ht="18" customHeight="1">
      <c r="A80" s="14">
        <v>6</v>
      </c>
      <c r="B80" s="15" t="s">
        <v>135</v>
      </c>
    </row>
    <row r="81" spans="1:3" ht="18" customHeight="1">
      <c r="A81" s="16" t="s">
        <v>136</v>
      </c>
      <c r="B81" s="15" t="s">
        <v>137</v>
      </c>
    </row>
    <row r="82" spans="1:3" s="10" customFormat="1" ht="18" customHeight="1">
      <c r="A82" s="9" t="s">
        <v>138</v>
      </c>
      <c r="B82" s="9" t="s">
        <v>139</v>
      </c>
    </row>
    <row r="83" spans="1:3" ht="18" customHeight="1">
      <c r="A83" s="8" t="s">
        <v>140</v>
      </c>
      <c r="B83" s="7" t="s">
        <v>141</v>
      </c>
    </row>
    <row r="84" spans="1:3" ht="18" customHeight="1">
      <c r="A84" s="14">
        <v>7</v>
      </c>
      <c r="B84" s="15" t="s">
        <v>142</v>
      </c>
    </row>
    <row r="85" spans="1:3" ht="18" customHeight="1">
      <c r="A85" s="16" t="s">
        <v>143</v>
      </c>
      <c r="B85" s="15" t="s">
        <v>144</v>
      </c>
    </row>
    <row r="86" spans="1:3" s="10" customFormat="1" ht="18" customHeight="1">
      <c r="A86" s="11" t="s">
        <v>145</v>
      </c>
      <c r="B86" s="9" t="s">
        <v>146</v>
      </c>
    </row>
    <row r="87" spans="1:3" ht="18" customHeight="1">
      <c r="A87" s="8" t="s">
        <v>147</v>
      </c>
      <c r="B87" s="7" t="s">
        <v>148</v>
      </c>
    </row>
    <row r="88" spans="1:3" s="10" customFormat="1" ht="18" customHeight="1">
      <c r="A88" s="9" t="s">
        <v>149</v>
      </c>
      <c r="B88" s="9" t="s">
        <v>150</v>
      </c>
    </row>
    <row r="89" spans="1:3" ht="18" customHeight="1">
      <c r="A89" s="8" t="s">
        <v>151</v>
      </c>
      <c r="B89" s="7" t="s">
        <v>152</v>
      </c>
      <c r="C89" s="2" t="s">
        <v>153</v>
      </c>
    </row>
    <row r="90" spans="1:3" ht="18" customHeight="1">
      <c r="A90" s="16" t="s">
        <v>154</v>
      </c>
      <c r="B90" s="15" t="s">
        <v>155</v>
      </c>
    </row>
    <row r="91" spans="1:3" ht="18" customHeight="1">
      <c r="A91" s="8" t="s">
        <v>156</v>
      </c>
      <c r="B91" s="7" t="s">
        <v>157</v>
      </c>
    </row>
    <row r="92" spans="1:3" ht="18" customHeight="1">
      <c r="A92" s="8" t="s">
        <v>158</v>
      </c>
      <c r="B92" s="7" t="s">
        <v>159</v>
      </c>
    </row>
    <row r="93" spans="1:3" ht="18" customHeight="1">
      <c r="A93" s="8" t="s">
        <v>160</v>
      </c>
      <c r="B93" s="7" t="s">
        <v>161</v>
      </c>
    </row>
    <row r="94" spans="1:3" s="10" customFormat="1" ht="18" customHeight="1">
      <c r="A94" s="9" t="s">
        <v>162</v>
      </c>
      <c r="B94" s="9" t="s">
        <v>163</v>
      </c>
    </row>
    <row r="95" spans="1:3" ht="18" customHeight="1">
      <c r="A95" s="14">
        <v>8</v>
      </c>
      <c r="B95" s="15" t="s">
        <v>164</v>
      </c>
    </row>
    <row r="96" spans="1:3" ht="18" customHeight="1">
      <c r="A96" s="16" t="s">
        <v>165</v>
      </c>
      <c r="B96" s="15" t="s">
        <v>166</v>
      </c>
    </row>
    <row r="97" spans="1:2" s="10" customFormat="1" ht="18" customHeight="1">
      <c r="A97" s="9" t="s">
        <v>167</v>
      </c>
      <c r="B97" s="9" t="s">
        <v>1986</v>
      </c>
    </row>
    <row r="98" spans="1:2" ht="18" customHeight="1">
      <c r="A98" s="8" t="s">
        <v>168</v>
      </c>
      <c r="B98" s="7" t="s">
        <v>169</v>
      </c>
    </row>
    <row r="99" spans="1:2" ht="18" customHeight="1">
      <c r="A99" s="8" t="s">
        <v>170</v>
      </c>
      <c r="B99" s="7" t="s">
        <v>171</v>
      </c>
    </row>
    <row r="100" spans="1:2" ht="18" customHeight="1">
      <c r="A100" s="8" t="s">
        <v>172</v>
      </c>
      <c r="B100" s="7" t="s">
        <v>173</v>
      </c>
    </row>
    <row r="101" spans="1:2" ht="18" customHeight="1">
      <c r="A101" s="8" t="s">
        <v>174</v>
      </c>
      <c r="B101" s="7" t="s">
        <v>175</v>
      </c>
    </row>
    <row r="102" spans="1:2" ht="18" customHeight="1">
      <c r="A102" s="14">
        <v>9</v>
      </c>
      <c r="B102" s="15" t="s">
        <v>176</v>
      </c>
    </row>
    <row r="103" spans="1:2" ht="18" customHeight="1">
      <c r="A103" s="635" t="s">
        <v>177</v>
      </c>
      <c r="B103" s="584" t="s">
        <v>178</v>
      </c>
    </row>
    <row r="104" spans="1:2" ht="18" customHeight="1">
      <c r="A104" s="6" t="s">
        <v>179</v>
      </c>
      <c r="B104" s="7" t="s">
        <v>180</v>
      </c>
    </row>
    <row r="105" spans="1:2" ht="18" customHeight="1">
      <c r="A105" s="8" t="s">
        <v>181</v>
      </c>
      <c r="B105" s="7" t="s">
        <v>182</v>
      </c>
    </row>
    <row r="106" spans="1:2" ht="18" customHeight="1">
      <c r="A106" s="8" t="s">
        <v>183</v>
      </c>
      <c r="B106" s="7" t="s">
        <v>184</v>
      </c>
    </row>
    <row r="107" spans="1:2" ht="18" customHeight="1">
      <c r="A107" s="8" t="s">
        <v>185</v>
      </c>
      <c r="B107" s="7" t="s">
        <v>186</v>
      </c>
    </row>
    <row r="108" spans="1:2" s="10" customFormat="1" ht="18" customHeight="1">
      <c r="A108" s="9" t="s">
        <v>187</v>
      </c>
      <c r="B108" s="9" t="s">
        <v>188</v>
      </c>
    </row>
    <row r="109" spans="1:2" s="10" customFormat="1" ht="18" customHeight="1">
      <c r="A109" s="9" t="s">
        <v>189</v>
      </c>
      <c r="B109" s="9" t="s">
        <v>190</v>
      </c>
    </row>
    <row r="110" spans="1:2" ht="18" customHeight="1">
      <c r="A110" s="16">
        <v>10</v>
      </c>
      <c r="B110" s="15" t="s">
        <v>191</v>
      </c>
    </row>
    <row r="111" spans="1:2" ht="18" customHeight="1">
      <c r="A111" s="6" t="s">
        <v>192</v>
      </c>
      <c r="B111" s="7" t="s">
        <v>193</v>
      </c>
    </row>
    <row r="112" spans="1:2" ht="18" customHeight="1">
      <c r="A112" s="8" t="s">
        <v>194</v>
      </c>
      <c r="B112" s="7" t="s">
        <v>195</v>
      </c>
    </row>
  </sheetData>
  <mergeCells count="4">
    <mergeCell ref="A1:B1"/>
    <mergeCell ref="A2:B2"/>
    <mergeCell ref="A4:B4"/>
    <mergeCell ref="A6:B6"/>
  </mergeCells>
  <hyperlinks>
    <hyperlink ref="B18" location="'2.1 Own Funds composition'!A1" display="Own Funds composition, prudential filters and deduction items (Article 437 (a,d-f) CRR)" xr:uid="{703227B1-39F5-491D-963C-C66631F5CDF5}"/>
    <hyperlink ref="B19" location="'Table 2.1.1'!A1" display="Composition of regulatory own funds (EU CC1)" xr:uid="{32D951D6-9E1D-4558-BBAD-247E142203CE}"/>
    <hyperlink ref="B21" location="'Table 2.2.1'!A1" display="Main features of regulatory own funds instruments and eligible liabilities instruments (EU CCA)" xr:uid="{5BC2BE61-935A-44AD-B4D4-D1CC55C9C327}"/>
    <hyperlink ref="B23" location="'Table 2.3.1'!A1" display="Overview of total risk exposure amounts (EU OV1)" xr:uid="{1A7D4982-07F7-4279-94F5-7AC157FF4A14}"/>
    <hyperlink ref="B24" location="'Table 2.3.2'!A1" display="Insurance participations (EU INS1)" xr:uid="{5D2FE166-CAE1-41B6-A5E9-EBFEC69FD4C4}"/>
    <hyperlink ref="B25" location="'Table 2.3.3'!A1" display="Financial conglomerates information on own funds and capital adequacy ratio (EU INS2)" xr:uid="{DE28CB3F-5AC6-42DD-9B64-2A8A73BA7554}"/>
    <hyperlink ref="B27" location="'2.4 Capital buffers'!A1" display="Capital buffers (Article 440 CRR)" xr:uid="{BE6E207A-85B4-40D8-8EC4-85EAE283C1B0}"/>
    <hyperlink ref="B28" location="'Table 2.4.1'!A1" display="Geographical distribution of credit exposures relevant for the calculation of the countercyclical buffer (EU CCyB1)" xr:uid="{46C93F09-304B-40E8-9972-AE73874E1ECA}"/>
    <hyperlink ref="B29" location="'Table 2.4.2'!A1" display="Amount of institution-specific countercyclical capital buffer (EU CCyB2)" xr:uid="{F392EC94-0C8C-4496-B538-175C0667621C}"/>
    <hyperlink ref="B31" location="'Table 2.5.1'!A1" display="Composition - MREL and, where applicable, the G-SII Requirement for own funds and eligible liabilities (EU TLAC1)" xr:uid="{6B5F5DE2-1DCE-42E9-9F5F-A30AACDE9E9C}"/>
    <hyperlink ref="B32" location="'2.6 Leverage ratio'!A1" display="Leverage ratio (Article 451 CRR)" xr:uid="{413C6CE2-578E-4271-900B-B4F8AD862F9F}"/>
    <hyperlink ref="B33" location="'Table 2.6.1'!A1" display="LRSum: Summary reconciliation of accounting assets and leverage ratio exposures (EU LR1)" xr:uid="{C253CA17-D5DA-4D2C-B4C0-24B45A0EAD27}"/>
    <hyperlink ref="B34" location="'Table 2.6.2'!A1" display="LRCom: Leverage ratio common disclosure (EU LR2)" xr:uid="{8FB18BDD-4A07-4432-8CB2-15A529E14593}"/>
    <hyperlink ref="B35" location="'Table 2.6.3'!A1" display="LRSpl: Split-up of on balance sheet exposures (excluding derivatives, SFTs and exempted exposures) (EU LR3)" xr:uid="{D8C69D8D-C513-435C-B0B6-33D55ADA5DB5}"/>
    <hyperlink ref="B41" location="'Table 3.1.3'!A1" display="Performing and non-performing exposures and related provisions (EU CR1)" xr:uid="{8D46B0A4-D586-4076-92A4-DA6B7F986219}"/>
    <hyperlink ref="B42" location="'Table 3.1.4'!A1" display="Maturity of exposures (EU CR1-A)" xr:uid="{98AEF4E3-C718-41D9-B08C-105903252685}"/>
    <hyperlink ref="B43" location="'Table 3.1.5'!A1" display="Quality of non-performing exposures by geography (EU CQ4)" xr:uid="{C2AA5562-271D-456E-BF35-209F605ADE91}"/>
    <hyperlink ref="B44" location="'Table 3.1.6'!A1" display="Credit quality of loans and advances by industry (EU CQ5)" xr:uid="{76D2CF88-1742-4676-83F6-9D01A394F95A}"/>
    <hyperlink ref="B46" location="'Table 3.2.1'!A1" display="Credit quality of performing and non-performing exposures by past due days (EU CQ3)" xr:uid="{843F4205-08D2-4F8D-B4D5-B032610D3EF1}"/>
    <hyperlink ref="B49" location="'Table 3.3.2'!A1" display="Information on newly originated loans and advances provided under newly applicable public guarantee schemes introduced in response to COVID-19 crisis (Template 3)" xr:uid="{F95ECBCA-FBF0-4834-AAC6-AF69DF8DBAF1}"/>
    <hyperlink ref="B48" location="'Table 3.3.1'!A1" display="Credit quality of forborne exposures (EU CQ1)" xr:uid="{6935F5B9-9A7B-4311-A0F6-8ADBFF8F5067}"/>
    <hyperlink ref="B50" location="'3.4 Credit risk mitigation'!A1" display="General quantitative information on credit risk mitigation (Article 453 (a-f) CRR)" xr:uid="{A1038BAF-0340-407D-9E12-F35DCCDFFB49}"/>
    <hyperlink ref="B52" location="'Table 3.4.2'!A1" display="CRM techniques overview:  Disclosure of the use of credit risk mitigation techniques (EU CR3)" xr:uid="{0E28C900-C15C-4D6C-8ECE-8237D88BEA7B}"/>
    <hyperlink ref="B65" location="'Table 3.6.1'!A1" display="Template EU CR10 –  Specialised lending and equity exposures under the simple risk weighted approach" xr:uid="{29EABC17-A9A1-4B88-A399-577BE1AB5125}"/>
    <hyperlink ref="B64" location="'3.6 SL and Equity in the BB'!A1" display="Specialized lending and equity exposures in the banking book (Article 438 (e) CRR)" xr:uid="{42EE1359-2981-463F-8CC5-F3CBFAF6D0CA}"/>
    <hyperlink ref="B63" location="'Table 3.5.10'!A1" display="IRB approach – Back-testing of PD per exposure class (fixed PD scale) (EU CR9)" xr:uid="{C9514FB7-4CC7-49D3-A73E-5685EDEEBE3B}"/>
    <hyperlink ref="B62" location="'Table 3.5.9'!A1" display="RWEA flow statements of credit risk exposures under the IRB approach (EU CR8)" xr:uid="{8BD492BE-34E8-4E8A-823A-CB424FA9C76F}"/>
    <hyperlink ref="B61" location="'Table 3.5.8'!A1" display="IRB approach – Disclosure of the extent of the use of CRM techniques (EU CR7-A)" xr:uid="{CB4917FC-DF21-4CE5-8805-85AD75A73668}"/>
    <hyperlink ref="B60" location="'Table 3.5.7'!A1" display="IRB approach – Effect on the RWEAs of credit derivatives used as CRM techniques (EU CR7)" xr:uid="{A6FBDDAB-59DB-4387-93C7-474FAE35DABD}"/>
    <hyperlink ref="B59" location="'Table 3.5.6'!A1" display="IRB approach – Credit risk exposures by exposure class and PD range (EU CR6)" xr:uid="{8F12C10D-D356-4FCE-AEE2-8D5211C001D6}"/>
    <hyperlink ref="B57" location="'Table 3.5.4'!A1" display="Standardised approach (EU CR5)" xr:uid="{BA316047-3B1A-4045-AF5E-07BDF3D24BDA}"/>
    <hyperlink ref="B56" location="'Table 3.5.3'!A1" display="Standardised approach – Credit risk exposure and CRM effects (EU CR4)" xr:uid="{96B791C8-72BB-42F2-8A4A-3ECC07760791}"/>
    <hyperlink ref="B54" location="'Table 3.5.1'!A1" display="Scope of the use of IRB and SA approaches (EU CR6-A)" xr:uid="{A715CA69-116D-4C87-9C5E-3E26E2414925}"/>
    <hyperlink ref="B53"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3" location="'3.5 Credit risk in SA and IRB'!A1" display="3.5" xr:uid="{500BBAFE-CA1F-4E38-83BE-DE25742102E9}"/>
    <hyperlink ref="A54" location="'Table 3.5.1'!A1" display="Table 3.5.1" xr:uid="{AA951628-EC77-4B5A-9A8F-03544448C489}"/>
    <hyperlink ref="A56" location="'Table 3.5.3'!A1" display="Table 3.5.3" xr:uid="{9B6CCB02-F71A-4419-B4B9-0515A4C6E646}"/>
    <hyperlink ref="A57" location="'Table 3.5.4'!A1" display="Table 3.5.4" xr:uid="{6BECCFFB-50CB-4AFC-BEF0-96F47F6CB53A}"/>
    <hyperlink ref="A59" location="'Table 3.5.6'!A1" display="Table 3.5.6" xr:uid="{9843265A-8F23-4DFC-A3EE-74D43C87D3C0}"/>
    <hyperlink ref="A60" location="'Table 3.5.7'!A1" display="Table 3.5.7" xr:uid="{38021652-2CF0-4BD7-B0E3-BE33E8ACD5D6}"/>
    <hyperlink ref="A61" location="'Table 3.5.8'!A1" display="Table 3.5.8" xr:uid="{F331214E-ACFB-40AB-8A38-2D7BB230DD9A}"/>
    <hyperlink ref="A62" location="'Table 3.5.9'!A1" display="Table 3.5.9" xr:uid="{AF4CA17F-ECB6-496E-83C5-538DC2FFE5AE}"/>
    <hyperlink ref="A63" location="'Table 3.5.10'!A1" display="Table 3.5.10" xr:uid="{18939E50-A55B-4819-8A6C-61F4BBEB3B0A}"/>
    <hyperlink ref="A64" location="'3.6 SL and Equity in the BB'!A1" display="'3.6 SL and Equity in the BB'!A1" xr:uid="{6D5C1144-A202-44C5-8340-F232E0A9C03F}"/>
    <hyperlink ref="A65" location="'Table 3.6.1'!A1" display="Table 3.6.1" xr:uid="{FB0C8FDC-9660-414E-93C0-19414076A623}"/>
    <hyperlink ref="B66" location="'3.7 Credit counterparty risk'!A1" display="Counterparty credit risk (CCR) (Article 439, Article 444 e) and Article 452 (g) CRR)" xr:uid="{BFF0B847-28B7-4471-B300-AA66F62A1F88}"/>
    <hyperlink ref="B68" location="'Table 3.7.2'!A1" display="Analysis of CCR exposure by approach (EU CCR1)" xr:uid="{5D8407AD-705A-4276-9314-E45F079FD37C}"/>
    <hyperlink ref="B69" location="'Table 3.7.3'!A1" display="Transactions subject to own funds requirements for CVA risk (EU CCR2)" xr:uid="{D2D89DE5-F198-4D2E-8387-C038164B3F30}"/>
    <hyperlink ref="B70" location="'Table 3.7.4'!A1" display="Standardised approach – CCR exposures by regulatory exposure class and risk weights (EU CCR3)" xr:uid="{2B8DA272-09F4-4958-B306-281C640D09AB}"/>
    <hyperlink ref="B71" location="'Table 3.7.5'!A1" display="Composition of collateral for CCR exposures (EU CCR5)" xr:uid="{2CB37DD8-E8CA-4600-A069-E6C5CD234A3D}"/>
    <hyperlink ref="A66" location="'3.7 Credit counterparty risk'!A1" display="3.7" xr:uid="{F0DEC648-7852-4799-BEB4-ECDC3C792F2D}"/>
    <hyperlink ref="A68" location="'Table 3.7.2'!A1" display="Table 3.7.2" xr:uid="{E365F66A-422B-408A-BBC8-C384CA59430F}"/>
    <hyperlink ref="A69" location="'Table 3.7.3'!A1" display="Table 3.7.3" xr:uid="{8E81213A-3AF5-4EA2-B1CA-F1A7F63C3677}"/>
    <hyperlink ref="A70" location="'Table 3.7.4'!A1" display="Table 3.7.4" xr:uid="{B2DDB227-1E1B-4B47-BF9F-9140AFB55EF3}"/>
    <hyperlink ref="A71" location="'Table 3.7.5'!A1" display="Table 3.7.5" xr:uid="{79433668-4D21-463E-843B-8C9738CBDD4C}"/>
    <hyperlink ref="B74" location="'4 Market risk'!A1" display="Article 445 CRR - Market Risk Standardized Approach" xr:uid="{887490FB-8764-4858-A46A-B1306E92C6B9}"/>
    <hyperlink ref="A74" location="'4 Market risk'!A1" display="'4 Market risk'!A1" xr:uid="{F659900A-5F36-4590-AA6D-832DE2133597}"/>
    <hyperlink ref="A73" location="'4 Market risk'!A1" display="'4 Market risk'!A1" xr:uid="{8462DBD0-1C61-45C4-BAA8-AFA2EE0CC504}"/>
    <hyperlink ref="B73" location="'4 Market risk'!A1" display="MARKET RISK" xr:uid="{2322731F-38B1-4B03-88DC-C5E415A30A87}"/>
    <hyperlink ref="B79" location="'Table 5.1.2'!A1" display="Operational risk own funds requirements and risk-weighted exposure amounts (EU OR1)" xr:uid="{25C72A7B-7562-42C0-9041-34F3039B70DC}"/>
    <hyperlink ref="A79" location="'Table 5.1.2'!A1" display="Table 5.1.2" xr:uid="{B3E8322D-388D-496D-AD81-CF9F9D46E707}"/>
    <hyperlink ref="A80" location="'6 Interest rate risk in BB'!A1" display="'6 Interest rate risk in BB'!A1" xr:uid="{29DCCABB-29C2-4F47-B1F1-DF31840A1018}"/>
    <hyperlink ref="B80" location="'6 Interest rate risk in BB'!A1" display="INTEREST RATE RISK IN BANKING BOOK (IRRBB)" xr:uid="{D62AD91E-52BC-4E3D-972E-4604A5BD1FFC}"/>
    <hyperlink ref="A81" location="'6 Interest rate risk in BB'!A1" display="'6 Interest rate risk in BB'!A1" xr:uid="{E1DD9467-95A9-4C07-94F3-D8CEC6AC3661}"/>
    <hyperlink ref="B81" location="'6 Interest rate risk in BB'!A1" display="Exposure to interest rate risk in the banking book (Article 448 CRR)" xr:uid="{2DB71E20-3102-4CE5-8B56-BE17A102E80E}"/>
    <hyperlink ref="A83" location="'Table 6.1.2'!A1" display="Table 6.1.2" xr:uid="{61EE2C5F-BA5B-4973-9036-7E397DB7D9FA}"/>
    <hyperlink ref="B83" location="'Table 6.1.2'!A1" display="Interest rate risks of non-trading book activities (EU IRRBB1)" xr:uid="{7FB61E67-5A21-4F4D-8A05-722399EB4FBC}"/>
    <hyperlink ref="A84" location="'7 Funding&amp;Liquidity risk'!A1" display="'7 Funding&amp;Liquidity risk'!A1" xr:uid="{ED8B8EA0-9033-4CF2-8E16-7B90C3053BE2}"/>
    <hyperlink ref="B84" location="'7 Funding&amp;Liquidity risk'!A1" display="FUNDING &amp; LIQUIDITY RISK" xr:uid="{D7090A38-F263-45D4-B975-814A5CE046E4}"/>
    <hyperlink ref="A85" location="'7.1 Liquidity requirements'!A1" display="7.1" xr:uid="{74165DC4-B71B-444F-AA44-FAF2EB52197D}"/>
    <hyperlink ref="B85" location="'7.1 Liquidity requirements'!A1" display="Disclosure of liquidity requirements (Article 451a CRR)" xr:uid="{896F22D8-A074-471B-893F-F9DFD025175F}"/>
    <hyperlink ref="A87" location="'Table 7.1.2'!A1" display="Table 7.1.2" xr:uid="{52529C55-7C85-41E1-943C-06C8C097CC16}"/>
    <hyperlink ref="B87" location="'Table 7.1.2'!A1" display="Quantitative information of LCR (EU LIQ1)" xr:uid="{C09D6BB3-112E-415D-A4A1-F55EBA412EB8}"/>
    <hyperlink ref="A89" location="'Table 7.1.4'!A1" display="Table 7.1.4" xr:uid="{EE15F661-58CE-4EEB-AACA-7C1B64081566}"/>
    <hyperlink ref="B89" location="'Table 7.1.4'!A1" display="Net Stable Funding Ratio (EU LIQ2)" xr:uid="{DB3D2653-91B8-452B-9AEF-859A12071544}"/>
    <hyperlink ref="A91" location="'Table 7.2.1'!A1" display="Table 7.2.1" xr:uid="{454E96FE-F17B-4F28-8A8D-762B10594880}"/>
    <hyperlink ref="B91" location="'Table 7.2.1'!A1" display="Encumbered and unencumbered assets (EU AE1)" xr:uid="{458853E5-3765-46A2-B6DA-430C51719EB6}"/>
    <hyperlink ref="A92" location="'Table 7.2.2'!A1" display="Table 7.2.2" xr:uid="{C2234B38-E1D1-44C4-A996-A8CD740AB2C2}"/>
    <hyperlink ref="B92" location="'Table 7.2.2'!A1" display="Collateral received and own debt securities issued (EU AE2)" xr:uid="{0981075D-01A0-48D3-A4A5-620DA7ADE004}"/>
    <hyperlink ref="A93" location="'Table 7.2.3'!A1" display="Table 7.2.3" xr:uid="{54D0107E-701C-49EB-913E-9D8B42A444DD}"/>
    <hyperlink ref="B93" location="'Table 7.2.3'!A1" display="Sources of encumbrance (EU AE3)" xr:uid="{D16FD9E0-92EF-4251-8C84-6A91368D6917}"/>
    <hyperlink ref="A95" location="'8 Remuneration'!A1" display="'8 Remuneration'!A1" xr:uid="{CBD086E8-D185-4CFB-9E19-6565A19E91FE}"/>
    <hyperlink ref="B95" location="'8 Remuneration'!A1" display="REMUNERATION" xr:uid="{FD48B59D-194B-4E12-9EE6-D1E796732C9D}"/>
    <hyperlink ref="A96" location="'8 Remuneration'!A1" display="8.1" xr:uid="{C5912FF8-F671-4072-99E1-3E6E88CCC28D}"/>
    <hyperlink ref="B96" location="'8 Remuneration'!A1" display="Disclosure of remuneration policy (Article 450 CRR)" xr:uid="{F25ED0D2-95D0-42F6-A859-5C1BC9DF079D}"/>
    <hyperlink ref="A98" location="'Table 8.1.2'!A1" display="Table 8.1.2" xr:uid="{7D27CD9E-1853-4988-891A-243436A09012}"/>
    <hyperlink ref="B98" location="'Table 8.1.2'!A1" display="Remuneration awarded for the financial year (EU REM1)" xr:uid="{CA8FE94D-9656-4A28-B005-5F8594E2D57C}"/>
    <hyperlink ref="A99" location="'Table 8.1.3'!A1" display="Table 8.1.3" xr:uid="{245CF99A-5261-4B68-89DC-84FC58AEFCB8}"/>
    <hyperlink ref="B99" location="'Table 8.1.3'!A1" display="Special payments  to staff whose professional activities have a material impact on institutions’ risk profile (identified staff) (EU REM2)" xr:uid="{FE7DCB31-A4A3-4180-84F9-84111B07E00B}"/>
    <hyperlink ref="A100" location="'Table 8.1.4'!A1" display="Table 8.1.4" xr:uid="{745A141D-27E9-4083-99C2-78F0AC705B2E}"/>
    <hyperlink ref="B100" location="'Table 8.1.4'!A1" display="Deferred remuneration (EU REM3)" xr:uid="{3793201D-5A9F-4046-9DFA-0C8EB9CA57C5}"/>
    <hyperlink ref="A101" location="'Table 8.1.5'!A1" display="Table 8.1.6" xr:uid="{BDC38F87-F6EB-4594-B16A-5A68B66EEA40}"/>
    <hyperlink ref="B101" location="'Table 8.1.5'!A1" display="Information on remuneration of staff whose professional activities have a material impact on institutions’ risk profile (identified staff) (EU REM5)" xr:uid="{DD8667FA-9418-48A9-B1A5-913259E2A9A6}"/>
    <hyperlink ref="A102" location="'9 Other disclosures'!A1" display="'9 Other disclosures'!A1" xr:uid="{82AFEABC-9269-4F0E-92E3-F6B4569DF3F2}"/>
    <hyperlink ref="B102" location="'9 Other disclosures'!A1" display="OTHER DISCLOSURES" xr:uid="{FCF2DE66-B9D2-4B9F-A48C-758600E114A4}"/>
    <hyperlink ref="A103" location="'9.1 Scope of application'!A1" display="9.1" xr:uid="{E59A8DD6-B79E-4436-B7AB-27C460D9766C}"/>
    <hyperlink ref="B103" location="'9.1 Scope of application'!A1" display="Disclosure of the scope of application (Article 436 and Article 437 (a) CRR)" xr:uid="{B69DD364-1391-47EB-81E0-1EA4A0E5D9C0}"/>
    <hyperlink ref="A104" location="'Table 9.1.1'!A1" display="Table 9.1.1" xr:uid="{D3406505-E9E4-4ACE-A906-94C863D5AA1A}"/>
    <hyperlink ref="B104" location="'Table 9.1.1'!A1" display="Reconciliation of regulatory own funds to the balance sheet according to IFRS (EU CC2)" xr:uid="{D78FD644-A765-4EB1-A4A3-3FDCF262CE52}"/>
    <hyperlink ref="A105" location="'Table 9.1.2'!A1" display="Table 9.1.2" xr:uid="{14A3A042-D4B8-43DB-B042-3598F2CEDF09}"/>
    <hyperlink ref="B105" location="'Table 9.1.2'!A1" display="Differences between accounting and regulatory scopes of consolidation and mapping of financial statement categories with regulatory risk categories (EU LI1)" xr:uid="{9CFFC8BB-656D-4D0E-ADD1-B0E18296DFE1}"/>
    <hyperlink ref="A106" location="'Table 9.1.3'!A1" display="Table 9.1.3" xr:uid="{85F0E100-79D2-4665-A935-721FF3AF431C}"/>
    <hyperlink ref="B106" location="'Table 9.1.3'!A1" display="Main sources of differences between regulatory exposure amounts and carrying values in financial statements (EU LI2)" xr:uid="{C3471D60-F672-4E6E-AA7F-E8994CAF78EB}"/>
    <hyperlink ref="A107" location="'Table 9.1.4'!A1" display="Table 9.1.4" xr:uid="{BD6DC727-0E47-4613-A6B8-F0E54E7F8D94}"/>
    <hyperlink ref="B107" location="'Table 9.1.4'!A1" display="Outline of the differences in the scopes of consolidation (entity by entity) (EU LI3)" xr:uid="{D4A5E794-726F-48F3-9A04-031E4949275B}"/>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7" location="'2 Own Funds and Capital Buffers'!A1" display="'2 Own Funds and Capital Buffers'!A1" xr:uid="{C283A1A6-1A0E-4D2A-8B6F-CFE2EB9C6FE4}"/>
    <hyperlink ref="A18" location="'2.1 Own Funds composition'!A1" display="2.1" xr:uid="{B24EF0B1-DC12-4971-A22E-1AB3B40AB02D}"/>
    <hyperlink ref="A19" location="Index!A1" display="Table 2.1.1" xr:uid="{9BB4B925-9FA2-45FD-A854-7B70B2376C92}"/>
    <hyperlink ref="A21" location="'Table 2.2.1'!A1" display="Table 2.2.1" xr:uid="{2D3AF8C6-A775-4B47-BEEB-05F1EAB18A0A}"/>
    <hyperlink ref="A23" location="'Table 2.3.1'!A1" display="Table 2.3.1" xr:uid="{98390601-387A-47E7-86D9-A57227255C5D}"/>
    <hyperlink ref="A24" location="'Table 2.3.2'!A1" display="Table 2.3.2" xr:uid="{1F39C008-BD7B-4A34-967E-00ADC9409BE7}"/>
    <hyperlink ref="A25" location="'Table 2.3.3'!A1" display="Table 2.3.3" xr:uid="{BA1AD6BD-9114-4F52-BBBB-107639F17043}"/>
    <hyperlink ref="A27" location="'2.4 Capital buffers'!A1" display="2.4" xr:uid="{914301C9-7B67-4FA7-8C0F-A8E752832CB3}"/>
    <hyperlink ref="A28" location="'Table 2.4.1'!A1" display="Table 2.4.1" xr:uid="{15F106A0-1E66-4AA7-83B6-C8E74DE3EF8D}"/>
    <hyperlink ref="A29" location="'Table 2.4.2'!A1" display="Table 2.4.2" xr:uid="{8C30CB85-8DB9-4BF9-86B3-B62D702A9253}"/>
    <hyperlink ref="A31" location="'Table 2.5.1'!A1" display="Table 2.5.1" xr:uid="{A18E1572-85E3-4E03-B369-DBE83B8B52C6}"/>
    <hyperlink ref="A32" location="'2.6 Leverage ratio'!A1" display="2.6" xr:uid="{D2B5BD00-3548-4F80-807A-AED8D7E2FECA}"/>
    <hyperlink ref="A33" location="'Table 2.6.1'!A1" display="Table 2.6.1" xr:uid="{EE89D375-B289-438D-AC4B-223456E6DD90}"/>
    <hyperlink ref="A34" location="'Table 2.6.2'!A1" display="Table 2.6.2" xr:uid="{4A95F624-F0EF-401F-934D-1B7A462D57BC}"/>
    <hyperlink ref="A35" location="'Table 2.6.3'!A1" display="Table 2.6.3" xr:uid="{285835EF-9072-4DCC-B263-07917FFF529E}"/>
    <hyperlink ref="A41" location="'Table 3.1.3'!A1" display="Table 3.1.3" xr:uid="{7F7A2795-907C-45D3-91BB-42DC889B0110}"/>
    <hyperlink ref="A42" location="'Table 3.1.4'!A1" display="Table 3.1.4" xr:uid="{4189E4D3-9354-446D-B929-12408F0F1320}"/>
    <hyperlink ref="A43" location="'Table 3.1.5'!A1" display="Table 3.1.5" xr:uid="{B05745D5-4D3E-4A95-8AD5-A0B530BF02E4}"/>
    <hyperlink ref="A44" location="'Table 3.1.6'!A1" display="Table 3.1.6" xr:uid="{FFFD7307-E084-4DC4-B1F4-92EC8D47A216}"/>
    <hyperlink ref="A46" location="'Table 3.2.1'!A1" display="Table 3.2.1" xr:uid="{AF06827B-32B6-44FE-8431-B40D4C570678}"/>
    <hyperlink ref="A48" location="'Table 3.3.1'!A1" display="Table 3.3.1" xr:uid="{384EC18B-2C9C-4497-99E5-6D51906B8AC3}"/>
    <hyperlink ref="A49" location="'Table 3.3.2'!A1" display="Table 3.3.2" xr:uid="{B5ABDC72-FE92-4CA1-A3D8-6E525AFC6355}"/>
    <hyperlink ref="A50" location="'3.4 Credit risk mitigation'!A1" display="3.4" xr:uid="{F48A6C8A-4D3A-450E-B6F6-64100EF66171}"/>
    <hyperlink ref="A52" location="'Table 3.4.2'!A1" display="Table 3.4.2" xr:uid="{426CCA8D-BCCC-4D37-92F6-91202A8B9134}"/>
    <hyperlink ref="B17"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0:B20" location="'2.2 Main features of own funds'!A1" display="2.2" xr:uid="{A0F12640-BAEB-4793-85CB-A386D1B75662}"/>
    <hyperlink ref="A22:B22" location="'2.3 Capital requirements'!A1" display="2.3" xr:uid="{081F027A-2B71-483D-82B6-8D96233CAC5B}"/>
    <hyperlink ref="A30:B30" location="'2.5 Eligible liabilities'!A1" display="2.5" xr:uid="{68D647EE-2DF7-49BD-BB9B-552D657E9070}"/>
    <hyperlink ref="A37:B37" location="'3 Credit risk and credit risk m'!A1" display="'3 Credit risk and credit risk m'!A1" xr:uid="{70BF87E4-C655-4EDB-8979-EB9CC6194902}"/>
    <hyperlink ref="A38:B38" location="'3.1 General information'!A1" display="3.1" xr:uid="{43F85EEC-C016-4B48-8EDB-214BDDDD53DD}"/>
    <hyperlink ref="A45:B45" location="'3.2 Credit quality '!A1" display="3.2" xr:uid="{8853D987-94DB-4D9C-A2F7-9107A41CBDE7}"/>
    <hyperlink ref="A47:B47" location="'3.3 Forborne exposures '!A1" display="3.3" xr:uid="{D94177AF-E28D-4235-8589-35BEB4130913}"/>
    <hyperlink ref="A76:B76" location="'5 Operational risk'!A1" display="'5 Operational risk'!A1" xr:uid="{F55FF9D6-E9F5-4899-AB1F-5B67B636F36C}"/>
    <hyperlink ref="A77:B77" location="'5 Operational risk'!A1" display="5.1" xr:uid="{EC2AFC49-AD55-4BFE-8FB6-B8F7302D65F7}"/>
    <hyperlink ref="A90:B90" location="'7.2 Asset Encumbrance'!A1" display="7.2" xr:uid="{7686829A-904A-42D1-8233-F352E56FDF99}"/>
    <hyperlink ref="A110" location="'10 Requirements'!A1" display="'10 Requirements'!A1" xr:uid="{936C1E42-0D78-40D9-A83B-686D4DAC8654}"/>
    <hyperlink ref="B110" location="'10 Requirements'!A1" display="Requirements" xr:uid="{E6F33355-B194-4F9B-811D-011EB6231121}"/>
    <hyperlink ref="A111" location="'Table 10.1'!A1" display="Table 10.1" xr:uid="{60B2E6BD-D291-405B-92FC-393AC0DEBF2A}"/>
    <hyperlink ref="A112" location="'Table 10.2'!A1" display="Table 10.2" xr:uid="{338D073F-4AB8-45EF-9088-A21DF2215116}"/>
    <hyperlink ref="B111" location="'Table 10.1'!A1" display="Compliance with regulatory disclosure requirements" xr:uid="{A4D2F5BE-546D-4AF0-B50F-F8A242C98174}"/>
    <hyperlink ref="B112" location="'Table 10.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A72" location="'Table 3.7.6'!A1" display="Table 3.7.6" xr:uid="{655A9E1C-F65B-4722-8D67-A7C98B4A28D3}"/>
    <hyperlink ref="B72" location="'Table 3.7.6'!A1" display="Exposures to CCPs (EU CCR8)" xr:uid="{421CDB33-85A6-44AE-AAA4-0753251B4C42}"/>
  </hyperlinks>
  <pageMargins left="0.7" right="0.7" top="0.75" bottom="0.75" header="0.3" footer="0.3"/>
  <pageSetup paperSize="9" scale="63" orientation="landscape" r:id="rId1"/>
  <ignoredErrors>
    <ignoredError sqref="A103 A96 A90 A85 A81 A77 A74 A66 A64 A53 A50 A47 A45 A38 A32 A30 A27 A22 A20 A18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dimension ref="A1:F60"/>
  <sheetViews>
    <sheetView zoomScaleNormal="100" workbookViewId="0"/>
  </sheetViews>
  <sheetFormatPr defaultColWidth="7.875" defaultRowHeight="14.25" customHeight="1"/>
  <cols>
    <col min="1" max="1" width="7.875" style="687"/>
    <col min="2" max="2" width="8.125" style="687" bestFit="1" customWidth="1"/>
    <col min="3" max="3" width="98" style="687" bestFit="1" customWidth="1"/>
    <col min="4" max="6" width="49.375" style="687" customWidth="1"/>
    <col min="7" max="16384" width="7.875" style="687"/>
  </cols>
  <sheetData>
    <row r="1" spans="1:6" ht="14.25" customHeight="1">
      <c r="A1" s="686"/>
      <c r="B1" s="688"/>
      <c r="C1" s="688"/>
      <c r="D1" s="686"/>
      <c r="E1" s="686"/>
      <c r="F1" s="686"/>
    </row>
    <row r="2" spans="1:6" ht="18.75">
      <c r="A2" s="686"/>
      <c r="B2" s="689" t="s">
        <v>422</v>
      </c>
      <c r="C2" s="689"/>
      <c r="D2" s="686"/>
      <c r="E2" s="686"/>
      <c r="F2" s="686"/>
    </row>
    <row r="3" spans="1:6" ht="14.25" customHeight="1">
      <c r="A3" s="686"/>
      <c r="B3" s="686"/>
      <c r="C3" s="686"/>
      <c r="D3" s="686"/>
      <c r="E3" s="686"/>
      <c r="F3" s="686"/>
    </row>
    <row r="4" spans="1:6" ht="28.5" customHeight="1">
      <c r="A4" s="686"/>
      <c r="B4" s="690"/>
      <c r="C4" s="690"/>
      <c r="D4" s="685" t="s">
        <v>423</v>
      </c>
      <c r="E4" s="733" t="s">
        <v>424</v>
      </c>
      <c r="F4" s="734"/>
    </row>
    <row r="5" spans="1:6" ht="15">
      <c r="A5" s="686"/>
      <c r="B5" s="691">
        <v>1</v>
      </c>
      <c r="C5" s="676" t="s">
        <v>425</v>
      </c>
      <c r="D5" s="678" t="s">
        <v>426</v>
      </c>
      <c r="E5" s="678" t="s">
        <v>426</v>
      </c>
      <c r="F5" s="678" t="s">
        <v>426</v>
      </c>
    </row>
    <row r="6" spans="1:6" s="694" customFormat="1" ht="15">
      <c r="A6" s="686"/>
      <c r="B6" s="692">
        <v>2</v>
      </c>
      <c r="C6" s="677" t="s">
        <v>427</v>
      </c>
      <c r="D6" s="679" t="s">
        <v>428</v>
      </c>
      <c r="E6" s="679" t="s">
        <v>429</v>
      </c>
      <c r="F6" s="679" t="s">
        <v>430</v>
      </c>
    </row>
    <row r="7" spans="1:6" ht="15">
      <c r="A7" s="686"/>
      <c r="B7" s="692" t="s">
        <v>431</v>
      </c>
      <c r="C7" s="677" t="s">
        <v>432</v>
      </c>
      <c r="D7" s="678" t="s">
        <v>433</v>
      </c>
      <c r="E7" s="678" t="s">
        <v>433</v>
      </c>
      <c r="F7" s="678" t="s">
        <v>433</v>
      </c>
    </row>
    <row r="8" spans="1:6" ht="15">
      <c r="A8" s="686"/>
      <c r="B8" s="692">
        <v>3</v>
      </c>
      <c r="C8" s="677" t="s">
        <v>434</v>
      </c>
      <c r="D8" s="678" t="s">
        <v>435</v>
      </c>
      <c r="E8" s="678" t="s">
        <v>436</v>
      </c>
      <c r="F8" s="678" t="s">
        <v>437</v>
      </c>
    </row>
    <row r="9" spans="1:6" ht="15">
      <c r="A9" s="686"/>
      <c r="B9" s="692" t="s">
        <v>438</v>
      </c>
      <c r="C9" s="677" t="s">
        <v>439</v>
      </c>
      <c r="D9" s="678" t="s">
        <v>440</v>
      </c>
      <c r="E9" s="678" t="s">
        <v>440</v>
      </c>
      <c r="F9" s="678" t="s">
        <v>440</v>
      </c>
    </row>
    <row r="10" spans="1:6" ht="15">
      <c r="A10" s="686"/>
      <c r="B10" s="692" t="s">
        <v>441</v>
      </c>
      <c r="C10" s="684" t="s">
        <v>442</v>
      </c>
      <c r="D10" s="678" t="s">
        <v>441</v>
      </c>
      <c r="E10" s="678" t="s">
        <v>441</v>
      </c>
      <c r="F10" s="678" t="s">
        <v>441</v>
      </c>
    </row>
    <row r="11" spans="1:6" ht="15">
      <c r="A11" s="686"/>
      <c r="B11" s="692">
        <v>4</v>
      </c>
      <c r="C11" s="677" t="s">
        <v>443</v>
      </c>
      <c r="D11" s="678" t="s">
        <v>444</v>
      </c>
      <c r="E11" s="678" t="s">
        <v>445</v>
      </c>
      <c r="F11" s="678" t="s">
        <v>446</v>
      </c>
    </row>
    <row r="12" spans="1:6" ht="15">
      <c r="A12" s="686"/>
      <c r="B12" s="692">
        <v>5</v>
      </c>
      <c r="C12" s="677" t="s">
        <v>447</v>
      </c>
      <c r="D12" s="678" t="s">
        <v>444</v>
      </c>
      <c r="E12" s="678" t="s">
        <v>445</v>
      </c>
      <c r="F12" s="678" t="s">
        <v>446</v>
      </c>
    </row>
    <row r="13" spans="1:6" ht="15">
      <c r="A13" s="686"/>
      <c r="B13" s="692">
        <v>6</v>
      </c>
      <c r="C13" s="677" t="s">
        <v>448</v>
      </c>
      <c r="D13" s="678" t="s">
        <v>449</v>
      </c>
      <c r="E13" s="678" t="s">
        <v>449</v>
      </c>
      <c r="F13" s="678" t="s">
        <v>449</v>
      </c>
    </row>
    <row r="14" spans="1:6" ht="15">
      <c r="A14" s="686"/>
      <c r="B14" s="692">
        <v>7</v>
      </c>
      <c r="C14" s="677" t="s">
        <v>450</v>
      </c>
      <c r="D14" s="678" t="s">
        <v>451</v>
      </c>
      <c r="E14" s="678" t="s">
        <v>452</v>
      </c>
      <c r="F14" s="682" t="s">
        <v>452</v>
      </c>
    </row>
    <row r="15" spans="1:6" ht="15">
      <c r="A15" s="686"/>
      <c r="B15" s="692">
        <v>8</v>
      </c>
      <c r="C15" s="677" t="s">
        <v>453</v>
      </c>
      <c r="D15" s="678">
        <v>170</v>
      </c>
      <c r="E15" s="678">
        <v>60</v>
      </c>
      <c r="F15" s="683">
        <v>70</v>
      </c>
    </row>
    <row r="16" spans="1:6" ht="15">
      <c r="A16" s="686"/>
      <c r="B16" s="692">
        <v>9</v>
      </c>
      <c r="C16" s="677" t="s">
        <v>454</v>
      </c>
      <c r="D16" s="678" t="s">
        <v>440</v>
      </c>
      <c r="E16" s="678" t="s">
        <v>455</v>
      </c>
      <c r="F16" s="678" t="s">
        <v>456</v>
      </c>
    </row>
    <row r="17" spans="1:6" ht="15">
      <c r="A17" s="686"/>
      <c r="B17" s="692" t="s">
        <v>457</v>
      </c>
      <c r="C17" s="677" t="s">
        <v>458</v>
      </c>
      <c r="D17" s="678" t="s">
        <v>440</v>
      </c>
      <c r="E17" s="678" t="s">
        <v>459</v>
      </c>
      <c r="F17" s="678" t="s">
        <v>460</v>
      </c>
    </row>
    <row r="18" spans="1:6" s="695" customFormat="1" ht="15">
      <c r="A18" s="686"/>
      <c r="B18" s="692" t="s">
        <v>461</v>
      </c>
      <c r="C18" s="677" t="s">
        <v>462</v>
      </c>
      <c r="D18" s="678" t="s">
        <v>440</v>
      </c>
      <c r="E18" s="678">
        <v>100</v>
      </c>
      <c r="F18" s="678">
        <v>100</v>
      </c>
    </row>
    <row r="19" spans="1:6" ht="15">
      <c r="A19" s="686"/>
      <c r="B19" s="692">
        <v>10</v>
      </c>
      <c r="C19" s="677" t="s">
        <v>463</v>
      </c>
      <c r="D19" s="678" t="s">
        <v>464</v>
      </c>
      <c r="E19" s="678" t="s">
        <v>464</v>
      </c>
      <c r="F19" s="678" t="s">
        <v>465</v>
      </c>
    </row>
    <row r="20" spans="1:6" ht="15">
      <c r="A20" s="686"/>
      <c r="B20" s="692">
        <v>11</v>
      </c>
      <c r="C20" s="677" t="s">
        <v>466</v>
      </c>
      <c r="D20" s="678" t="s">
        <v>440</v>
      </c>
      <c r="E20" s="678" t="s">
        <v>467</v>
      </c>
      <c r="F20" s="678" t="s">
        <v>468</v>
      </c>
    </row>
    <row r="21" spans="1:6" ht="15">
      <c r="A21" s="686"/>
      <c r="B21" s="692">
        <v>12</v>
      </c>
      <c r="C21" s="677" t="s">
        <v>469</v>
      </c>
      <c r="D21" s="678" t="s">
        <v>470</v>
      </c>
      <c r="E21" s="678" t="s">
        <v>470</v>
      </c>
      <c r="F21" s="678" t="s">
        <v>471</v>
      </c>
    </row>
    <row r="22" spans="1:6" ht="15">
      <c r="A22" s="686"/>
      <c r="B22" s="692">
        <v>13</v>
      </c>
      <c r="C22" s="677" t="s">
        <v>472</v>
      </c>
      <c r="D22" s="678" t="s">
        <v>473</v>
      </c>
      <c r="E22" s="678" t="s">
        <v>474</v>
      </c>
      <c r="F22" s="678" t="s">
        <v>475</v>
      </c>
    </row>
    <row r="23" spans="1:6" ht="15">
      <c r="A23" s="686"/>
      <c r="B23" s="692">
        <v>14</v>
      </c>
      <c r="C23" s="677" t="s">
        <v>476</v>
      </c>
      <c r="D23" s="678" t="s">
        <v>477</v>
      </c>
      <c r="E23" s="678" t="s">
        <v>478</v>
      </c>
      <c r="F23" s="678" t="s">
        <v>478</v>
      </c>
    </row>
    <row r="24" spans="1:6" ht="29.25">
      <c r="A24" s="686"/>
      <c r="B24" s="692">
        <v>15</v>
      </c>
      <c r="C24" s="677" t="s">
        <v>479</v>
      </c>
      <c r="D24" s="680" t="s">
        <v>440</v>
      </c>
      <c r="E24" s="680" t="s">
        <v>480</v>
      </c>
      <c r="F24" s="680" t="s">
        <v>481</v>
      </c>
    </row>
    <row r="25" spans="1:6" ht="15">
      <c r="A25" s="686"/>
      <c r="B25" s="692">
        <v>16</v>
      </c>
      <c r="C25" s="677" t="s">
        <v>482</v>
      </c>
      <c r="D25" s="678" t="s">
        <v>440</v>
      </c>
      <c r="E25" s="678" t="s">
        <v>483</v>
      </c>
      <c r="F25" s="678" t="s">
        <v>483</v>
      </c>
    </row>
    <row r="26" spans="1:6" ht="15">
      <c r="A26" s="686"/>
      <c r="B26" s="692" t="s">
        <v>441</v>
      </c>
      <c r="C26" s="684" t="s">
        <v>484</v>
      </c>
      <c r="D26" s="681" t="s">
        <v>441</v>
      </c>
      <c r="E26" s="681" t="s">
        <v>441</v>
      </c>
      <c r="F26" s="681" t="s">
        <v>441</v>
      </c>
    </row>
    <row r="27" spans="1:6" ht="15">
      <c r="A27" s="686"/>
      <c r="B27" s="692">
        <v>17</v>
      </c>
      <c r="C27" s="677" t="s">
        <v>485</v>
      </c>
      <c r="D27" s="678" t="s">
        <v>440</v>
      </c>
      <c r="E27" s="678" t="s">
        <v>486</v>
      </c>
      <c r="F27" s="678" t="s">
        <v>486</v>
      </c>
    </row>
    <row r="28" spans="1:6" ht="29.25">
      <c r="A28" s="686"/>
      <c r="B28" s="692">
        <v>18</v>
      </c>
      <c r="C28" s="677" t="s">
        <v>487</v>
      </c>
      <c r="D28" s="680" t="s">
        <v>440</v>
      </c>
      <c r="E28" s="680" t="s">
        <v>488</v>
      </c>
      <c r="F28" s="680" t="s">
        <v>489</v>
      </c>
    </row>
    <row r="29" spans="1:6" s="696" customFormat="1" ht="15">
      <c r="A29" s="686"/>
      <c r="B29" s="692">
        <v>19</v>
      </c>
      <c r="C29" s="677" t="s">
        <v>490</v>
      </c>
      <c r="D29" s="678" t="s">
        <v>440</v>
      </c>
      <c r="E29" s="678" t="s">
        <v>477</v>
      </c>
      <c r="F29" s="678" t="s">
        <v>477</v>
      </c>
    </row>
    <row r="30" spans="1:6" ht="15">
      <c r="A30" s="686"/>
      <c r="B30" s="692" t="s">
        <v>322</v>
      </c>
      <c r="C30" s="677" t="s">
        <v>491</v>
      </c>
      <c r="D30" s="678" t="s">
        <v>492</v>
      </c>
      <c r="E30" s="678" t="s">
        <v>492</v>
      </c>
      <c r="F30" s="678" t="s">
        <v>493</v>
      </c>
    </row>
    <row r="31" spans="1:6" ht="15">
      <c r="A31" s="686"/>
      <c r="B31" s="692" t="s">
        <v>324</v>
      </c>
      <c r="C31" s="677" t="s">
        <v>494</v>
      </c>
      <c r="D31" s="678" t="s">
        <v>492</v>
      </c>
      <c r="E31" s="678" t="s">
        <v>492</v>
      </c>
      <c r="F31" s="678" t="s">
        <v>493</v>
      </c>
    </row>
    <row r="32" spans="1:6" ht="15">
      <c r="A32" s="686"/>
      <c r="B32" s="692">
        <v>21</v>
      </c>
      <c r="C32" s="677" t="s">
        <v>495</v>
      </c>
      <c r="D32" s="678" t="s">
        <v>440</v>
      </c>
      <c r="E32" s="678" t="s">
        <v>477</v>
      </c>
      <c r="F32" s="678" t="s">
        <v>477</v>
      </c>
    </row>
    <row r="33" spans="1:6" ht="15">
      <c r="A33" s="686"/>
      <c r="B33" s="692">
        <v>22</v>
      </c>
      <c r="C33" s="677" t="s">
        <v>496</v>
      </c>
      <c r="D33" s="678" t="s">
        <v>440</v>
      </c>
      <c r="E33" s="678" t="s">
        <v>497</v>
      </c>
      <c r="F33" s="678" t="s">
        <v>497</v>
      </c>
    </row>
    <row r="34" spans="1:6" ht="15">
      <c r="A34" s="686"/>
      <c r="B34" s="692">
        <v>23</v>
      </c>
      <c r="C34" s="677" t="s">
        <v>498</v>
      </c>
      <c r="D34" s="678" t="s">
        <v>440</v>
      </c>
      <c r="E34" s="678" t="s">
        <v>499</v>
      </c>
      <c r="F34" s="678" t="s">
        <v>499</v>
      </c>
    </row>
    <row r="35" spans="1:6" ht="15">
      <c r="A35" s="686"/>
      <c r="B35" s="692">
        <v>24</v>
      </c>
      <c r="C35" s="677" t="s">
        <v>500</v>
      </c>
      <c r="D35" s="678" t="s">
        <v>440</v>
      </c>
      <c r="E35" s="678" t="s">
        <v>440</v>
      </c>
      <c r="F35" s="678" t="s">
        <v>440</v>
      </c>
    </row>
    <row r="36" spans="1:6" ht="15">
      <c r="A36" s="686"/>
      <c r="B36" s="692">
        <v>25</v>
      </c>
      <c r="C36" s="677" t="s">
        <v>501</v>
      </c>
      <c r="D36" s="678" t="s">
        <v>440</v>
      </c>
      <c r="E36" s="678" t="s">
        <v>440</v>
      </c>
      <c r="F36" s="678" t="s">
        <v>440</v>
      </c>
    </row>
    <row r="37" spans="1:6" ht="15">
      <c r="A37" s="686"/>
      <c r="B37" s="692">
        <v>26</v>
      </c>
      <c r="C37" s="677" t="s">
        <v>502</v>
      </c>
      <c r="D37" s="678" t="s">
        <v>440</v>
      </c>
      <c r="E37" s="678" t="s">
        <v>440</v>
      </c>
      <c r="F37" s="678" t="s">
        <v>440</v>
      </c>
    </row>
    <row r="38" spans="1:6" ht="15">
      <c r="A38" s="686"/>
      <c r="B38" s="692">
        <v>27</v>
      </c>
      <c r="C38" s="677" t="s">
        <v>503</v>
      </c>
      <c r="D38" s="678" t="s">
        <v>440</v>
      </c>
      <c r="E38" s="678" t="s">
        <v>440</v>
      </c>
      <c r="F38" s="678" t="s">
        <v>440</v>
      </c>
    </row>
    <row r="39" spans="1:6" ht="15">
      <c r="A39" s="686"/>
      <c r="B39" s="692">
        <v>28</v>
      </c>
      <c r="C39" s="677" t="s">
        <v>504</v>
      </c>
      <c r="D39" s="678" t="s">
        <v>440</v>
      </c>
      <c r="E39" s="678" t="s">
        <v>440</v>
      </c>
      <c r="F39" s="678" t="s">
        <v>440</v>
      </c>
    </row>
    <row r="40" spans="1:6" ht="15">
      <c r="A40" s="686"/>
      <c r="B40" s="692">
        <v>29</v>
      </c>
      <c r="C40" s="677" t="s">
        <v>505</v>
      </c>
      <c r="D40" s="678" t="s">
        <v>440</v>
      </c>
      <c r="E40" s="678" t="s">
        <v>440</v>
      </c>
      <c r="F40" s="678" t="s">
        <v>440</v>
      </c>
    </row>
    <row r="41" spans="1:6" ht="15">
      <c r="A41" s="686"/>
      <c r="B41" s="692">
        <v>30</v>
      </c>
      <c r="C41" s="677" t="s">
        <v>506</v>
      </c>
      <c r="D41" s="678" t="s">
        <v>440</v>
      </c>
      <c r="E41" s="678" t="s">
        <v>478</v>
      </c>
      <c r="F41" s="678" t="s">
        <v>440</v>
      </c>
    </row>
    <row r="42" spans="1:6" ht="86.25">
      <c r="A42" s="686"/>
      <c r="B42" s="692">
        <v>31</v>
      </c>
      <c r="C42" s="677" t="s">
        <v>507</v>
      </c>
      <c r="D42" s="680" t="s">
        <v>440</v>
      </c>
      <c r="E42" s="680" t="s">
        <v>508</v>
      </c>
      <c r="F42" s="680" t="s">
        <v>440</v>
      </c>
    </row>
    <row r="43" spans="1:6" ht="15">
      <c r="A43" s="686"/>
      <c r="B43" s="692">
        <v>32</v>
      </c>
      <c r="C43" s="677" t="s">
        <v>509</v>
      </c>
      <c r="D43" s="678" t="s">
        <v>440</v>
      </c>
      <c r="E43" s="678" t="s">
        <v>510</v>
      </c>
      <c r="F43" s="678" t="s">
        <v>440</v>
      </c>
    </row>
    <row r="44" spans="1:6" ht="15">
      <c r="A44" s="686"/>
      <c r="B44" s="692">
        <v>33</v>
      </c>
      <c r="C44" s="677" t="s">
        <v>511</v>
      </c>
      <c r="D44" s="678" t="s">
        <v>440</v>
      </c>
      <c r="E44" s="678" t="s">
        <v>512</v>
      </c>
      <c r="F44" s="678" t="s">
        <v>440</v>
      </c>
    </row>
    <row r="45" spans="1:6" ht="15">
      <c r="A45" s="686"/>
      <c r="B45" s="692">
        <v>34</v>
      </c>
      <c r="C45" s="677" t="s">
        <v>513</v>
      </c>
      <c r="D45" s="678" t="s">
        <v>440</v>
      </c>
      <c r="E45" s="678" t="s">
        <v>514</v>
      </c>
      <c r="F45" s="678" t="s">
        <v>440</v>
      </c>
    </row>
    <row r="46" spans="1:6" ht="15">
      <c r="A46" s="686"/>
      <c r="B46" s="692" t="s">
        <v>515</v>
      </c>
      <c r="C46" s="677" t="s">
        <v>516</v>
      </c>
      <c r="D46" s="678" t="s">
        <v>440</v>
      </c>
      <c r="E46" s="678" t="s">
        <v>440</v>
      </c>
      <c r="F46" s="678" t="s">
        <v>440</v>
      </c>
    </row>
    <row r="47" spans="1:6" ht="15">
      <c r="A47" s="686"/>
      <c r="B47" s="692" t="s">
        <v>517</v>
      </c>
      <c r="C47" s="677" t="s">
        <v>518</v>
      </c>
      <c r="D47" s="678" t="s">
        <v>519</v>
      </c>
      <c r="E47" s="678" t="s">
        <v>520</v>
      </c>
      <c r="F47" s="678" t="s">
        <v>521</v>
      </c>
    </row>
    <row r="48" spans="1:6" ht="15">
      <c r="A48" s="686"/>
      <c r="B48" s="692">
        <v>35</v>
      </c>
      <c r="C48" s="677" t="s">
        <v>522</v>
      </c>
      <c r="D48" s="678" t="s">
        <v>445</v>
      </c>
      <c r="E48" s="678" t="s">
        <v>446</v>
      </c>
      <c r="F48" s="678" t="s">
        <v>523</v>
      </c>
    </row>
    <row r="49" spans="1:6" ht="15">
      <c r="A49" s="686"/>
      <c r="B49" s="692">
        <v>36</v>
      </c>
      <c r="C49" s="677" t="s">
        <v>524</v>
      </c>
      <c r="D49" s="678" t="s">
        <v>477</v>
      </c>
      <c r="E49" s="678" t="s">
        <v>477</v>
      </c>
      <c r="F49" s="678" t="s">
        <v>440</v>
      </c>
    </row>
    <row r="50" spans="1:6" ht="15">
      <c r="A50" s="686"/>
      <c r="B50" s="692">
        <v>37</v>
      </c>
      <c r="C50" s="677" t="s">
        <v>525</v>
      </c>
      <c r="D50" s="678" t="s">
        <v>440</v>
      </c>
      <c r="E50" s="678" t="s">
        <v>440</v>
      </c>
      <c r="F50" s="678" t="s">
        <v>440</v>
      </c>
    </row>
    <row r="51" spans="1:6" ht="15">
      <c r="A51" s="686"/>
      <c r="B51" s="692" t="s">
        <v>526</v>
      </c>
      <c r="C51" s="677" t="s">
        <v>527</v>
      </c>
      <c r="D51" s="678" t="s">
        <v>440</v>
      </c>
      <c r="E51" s="678" t="s">
        <v>440</v>
      </c>
      <c r="F51" s="678" t="s">
        <v>440</v>
      </c>
    </row>
    <row r="52" spans="1:6" ht="14.25" customHeight="1">
      <c r="A52" s="686"/>
      <c r="B52" s="735" t="s">
        <v>528</v>
      </c>
      <c r="C52" s="736"/>
      <c r="D52" s="737"/>
      <c r="E52" s="690"/>
      <c r="F52" s="690"/>
    </row>
    <row r="53" spans="1:6" ht="15">
      <c r="A53" s="686"/>
      <c r="B53" s="738"/>
      <c r="C53" s="739"/>
      <c r="D53" s="740"/>
      <c r="E53" s="690"/>
      <c r="F53" s="690"/>
    </row>
    <row r="54" spans="1:6">
      <c r="B54" s="741"/>
      <c r="C54" s="742"/>
      <c r="D54" s="743"/>
    </row>
    <row r="55" spans="1:6">
      <c r="B55" s="693"/>
    </row>
    <row r="56" spans="1:6">
      <c r="B56" s="693"/>
    </row>
    <row r="60" spans="1:6" ht="6" customHeight="1"/>
  </sheetData>
  <mergeCells count="2">
    <mergeCell ref="E4:F4"/>
    <mergeCell ref="B52:D54"/>
  </mergeCells>
  <pageMargins left="0.7" right="0.7" top="0.75" bottom="0.75" header="0.3" footer="0.3"/>
  <pageSetup paperSize="9" scale="4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dimension ref="A1:D9"/>
  <sheetViews>
    <sheetView zoomScaleNormal="100" workbookViewId="0">
      <selection activeCell="J28" sqref="J28"/>
    </sheetView>
  </sheetViews>
  <sheetFormatPr defaultColWidth="7.625" defaultRowHeight="14.25"/>
  <cols>
    <col min="1" max="1" width="9.875" style="90" bestFit="1" customWidth="1"/>
    <col min="2" max="2" width="91" bestFit="1" customWidth="1"/>
  </cols>
  <sheetData>
    <row r="1" spans="1:4" s="101" customFormat="1" ht="15">
      <c r="A1" s="21">
        <v>2</v>
      </c>
      <c r="B1" s="13" t="s">
        <v>13</v>
      </c>
      <c r="C1" s="100"/>
      <c r="D1" s="100"/>
    </row>
    <row r="2" spans="1:4" s="101" customFormat="1" ht="15">
      <c r="A2" s="104" t="s">
        <v>22</v>
      </c>
      <c r="B2" s="13" t="s">
        <v>23</v>
      </c>
      <c r="C2" s="100"/>
      <c r="D2" s="100"/>
    </row>
    <row r="3" spans="1:4">
      <c r="A3" s="8" t="s">
        <v>24</v>
      </c>
      <c r="B3" s="89" t="s">
        <v>25</v>
      </c>
      <c r="C3" s="99"/>
      <c r="D3" s="99"/>
    </row>
    <row r="4" spans="1:4" s="1" customFormat="1">
      <c r="A4" s="8" t="s">
        <v>26</v>
      </c>
      <c r="B4" s="89" t="s">
        <v>27</v>
      </c>
      <c r="C4" s="99"/>
      <c r="D4" s="99"/>
    </row>
    <row r="5" spans="1:4" s="1" customFormat="1">
      <c r="A5" s="8" t="s">
        <v>28</v>
      </c>
      <c r="B5" s="89" t="s">
        <v>29</v>
      </c>
      <c r="C5" s="99"/>
      <c r="D5" s="99"/>
    </row>
    <row r="6" spans="1:4" s="1" customFormat="1">
      <c r="A6" s="9" t="s">
        <v>30</v>
      </c>
      <c r="B6" s="9" t="s">
        <v>31</v>
      </c>
      <c r="C6" s="99"/>
      <c r="D6" s="99"/>
    </row>
    <row r="9" spans="1:4">
      <c r="B9" s="28"/>
      <c r="C9" s="28"/>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pageSetup paperSize="9" orientation="landscape" r:id="rId1"/>
  <ignoredErrors>
    <ignoredError sqref="A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dimension ref="A1:F47"/>
  <sheetViews>
    <sheetView topLeftCell="A2" zoomScaleNormal="100" workbookViewId="0">
      <selection activeCell="F46" sqref="F46"/>
    </sheetView>
  </sheetViews>
  <sheetFormatPr defaultColWidth="8.125" defaultRowHeight="14.25"/>
  <cols>
    <col min="1" max="1" width="9" customWidth="1"/>
    <col min="2" max="2" width="51" customWidth="1"/>
    <col min="3" max="5" width="25.125" style="130" customWidth="1"/>
  </cols>
  <sheetData>
    <row r="1" spans="1:6" ht="20.25">
      <c r="A1" s="26" t="s">
        <v>25</v>
      </c>
      <c r="B1" s="26"/>
      <c r="C1" s="26"/>
      <c r="D1" s="26"/>
      <c r="E1" s="26"/>
    </row>
    <row r="2" spans="1:6" ht="15">
      <c r="A2" s="744" t="s">
        <v>196</v>
      </c>
      <c r="B2" s="744"/>
      <c r="C2" s="744"/>
      <c r="D2" s="744"/>
      <c r="E2" s="744"/>
    </row>
    <row r="4" spans="1:6" ht="28.5">
      <c r="A4" s="131"/>
      <c r="B4" s="132"/>
      <c r="C4" s="745" t="s">
        <v>529</v>
      </c>
      <c r="D4" s="745"/>
      <c r="E4" s="48" t="s">
        <v>530</v>
      </c>
    </row>
    <row r="5" spans="1:6">
      <c r="A5" s="131"/>
      <c r="B5" s="132"/>
      <c r="C5" s="48" t="s">
        <v>197</v>
      </c>
      <c r="D5" s="48" t="s">
        <v>531</v>
      </c>
      <c r="E5" s="48" t="s">
        <v>198</v>
      </c>
    </row>
    <row r="6" spans="1:6" ht="15">
      <c r="A6" s="133"/>
      <c r="B6" s="134"/>
      <c r="C6" s="135" t="s">
        <v>200</v>
      </c>
      <c r="D6" s="135" t="s">
        <v>202</v>
      </c>
      <c r="E6" s="135" t="s">
        <v>200</v>
      </c>
    </row>
    <row r="7" spans="1:6">
      <c r="A7" s="35">
        <v>1</v>
      </c>
      <c r="B7" s="42" t="s">
        <v>532</v>
      </c>
      <c r="C7" s="45">
        <v>2574.3000000000002</v>
      </c>
      <c r="D7" s="45">
        <v>2323.8000000000002</v>
      </c>
      <c r="E7" s="113">
        <v>205.9</v>
      </c>
      <c r="F7" s="136"/>
    </row>
    <row r="8" spans="1:6">
      <c r="A8" s="35">
        <v>2</v>
      </c>
      <c r="B8" s="47" t="s">
        <v>533</v>
      </c>
      <c r="C8" s="45">
        <v>727.5</v>
      </c>
      <c r="D8" s="45">
        <v>607.79999999999995</v>
      </c>
      <c r="E8" s="113">
        <v>58.2</v>
      </c>
    </row>
    <row r="9" spans="1:6">
      <c r="A9" s="35">
        <v>3</v>
      </c>
      <c r="B9" s="47" t="s">
        <v>534</v>
      </c>
      <c r="C9" s="45">
        <v>1144.5999999999999</v>
      </c>
      <c r="D9" s="45">
        <v>1018.4</v>
      </c>
      <c r="E9" s="113">
        <v>91.6</v>
      </c>
    </row>
    <row r="10" spans="1:6" hidden="1">
      <c r="A10" s="35">
        <v>4</v>
      </c>
      <c r="B10" s="47" t="s">
        <v>535</v>
      </c>
      <c r="C10" s="45"/>
      <c r="D10" s="45">
        <v>0</v>
      </c>
      <c r="E10" s="113"/>
    </row>
    <row r="11" spans="1:6">
      <c r="A11" s="35" t="s">
        <v>536</v>
      </c>
      <c r="B11" s="47" t="s">
        <v>537</v>
      </c>
      <c r="C11" s="45">
        <v>26</v>
      </c>
      <c r="D11" s="45">
        <v>30.8</v>
      </c>
      <c r="E11" s="113">
        <v>2.1</v>
      </c>
    </row>
    <row r="12" spans="1:6">
      <c r="A12" s="35">
        <v>5</v>
      </c>
      <c r="B12" s="47" t="s">
        <v>538</v>
      </c>
      <c r="C12" s="45">
        <v>577.6</v>
      </c>
      <c r="D12" s="45">
        <v>583.70000000000005</v>
      </c>
      <c r="E12" s="113">
        <v>46.2</v>
      </c>
    </row>
    <row r="13" spans="1:6">
      <c r="A13" s="35">
        <v>6</v>
      </c>
      <c r="B13" s="42" t="s">
        <v>539</v>
      </c>
      <c r="C13" s="45">
        <v>21.2</v>
      </c>
      <c r="D13" s="45">
        <v>25.9</v>
      </c>
      <c r="E13" s="113">
        <v>1.7</v>
      </c>
      <c r="F13" s="136"/>
    </row>
    <row r="14" spans="1:6">
      <c r="A14" s="35">
        <v>7</v>
      </c>
      <c r="B14" s="47" t="s">
        <v>533</v>
      </c>
      <c r="C14" s="45">
        <v>7.2</v>
      </c>
      <c r="D14" s="45">
        <v>11.3</v>
      </c>
      <c r="E14" s="113">
        <v>0.6</v>
      </c>
    </row>
    <row r="15" spans="1:6" hidden="1">
      <c r="A15" s="35">
        <v>8</v>
      </c>
      <c r="B15" s="47" t="s">
        <v>540</v>
      </c>
      <c r="C15" s="45"/>
      <c r="D15" s="45">
        <v>0</v>
      </c>
      <c r="E15" s="113"/>
    </row>
    <row r="16" spans="1:6">
      <c r="A16" s="35" t="s">
        <v>541</v>
      </c>
      <c r="B16" s="47" t="s">
        <v>542</v>
      </c>
      <c r="C16" s="45">
        <v>0.1</v>
      </c>
      <c r="D16" s="45">
        <v>0</v>
      </c>
      <c r="E16" s="113">
        <v>0</v>
      </c>
    </row>
    <row r="17" spans="1:6">
      <c r="A17" s="35" t="s">
        <v>543</v>
      </c>
      <c r="B17" s="47" t="s">
        <v>544</v>
      </c>
      <c r="C17" s="45">
        <v>13.8</v>
      </c>
      <c r="D17" s="45">
        <v>14.6</v>
      </c>
      <c r="E17" s="113">
        <v>1.1000000000000001</v>
      </c>
    </row>
    <row r="18" spans="1:6" hidden="1">
      <c r="A18" s="35">
        <v>9</v>
      </c>
      <c r="B18" s="47" t="s">
        <v>545</v>
      </c>
      <c r="C18" s="45"/>
      <c r="D18" s="45">
        <v>0</v>
      </c>
      <c r="E18" s="113"/>
    </row>
    <row r="19" spans="1:6" hidden="1">
      <c r="A19" s="35">
        <v>10</v>
      </c>
      <c r="B19" s="47" t="s">
        <v>309</v>
      </c>
      <c r="C19" s="137"/>
      <c r="D19" s="137"/>
      <c r="E19" s="138"/>
    </row>
    <row r="20" spans="1:6" hidden="1">
      <c r="A20" s="35">
        <v>11</v>
      </c>
      <c r="B20" s="47" t="s">
        <v>309</v>
      </c>
      <c r="C20" s="137"/>
      <c r="D20" s="137"/>
      <c r="E20" s="138"/>
    </row>
    <row r="21" spans="1:6" hidden="1">
      <c r="A21" s="35">
        <v>12</v>
      </c>
      <c r="B21" s="47" t="s">
        <v>309</v>
      </c>
      <c r="C21" s="137"/>
      <c r="D21" s="137"/>
      <c r="E21" s="138"/>
    </row>
    <row r="22" spans="1:6" hidden="1">
      <c r="A22" s="35">
        <v>13</v>
      </c>
      <c r="B22" s="47" t="s">
        <v>309</v>
      </c>
      <c r="C22" s="137"/>
      <c r="D22" s="137"/>
      <c r="E22" s="138"/>
    </row>
    <row r="23" spans="1:6" hidden="1">
      <c r="A23" s="35">
        <v>14</v>
      </c>
      <c r="B23" s="47" t="s">
        <v>309</v>
      </c>
      <c r="C23" s="137"/>
      <c r="D23" s="137"/>
      <c r="E23" s="138"/>
    </row>
    <row r="24" spans="1:6">
      <c r="A24" s="35">
        <v>15</v>
      </c>
      <c r="B24" s="42" t="s">
        <v>546</v>
      </c>
      <c r="C24" s="113">
        <v>0</v>
      </c>
      <c r="D24" s="113">
        <v>0</v>
      </c>
      <c r="E24" s="113">
        <v>0</v>
      </c>
      <c r="F24" s="139"/>
    </row>
    <row r="25" spans="1:6" ht="28.5" hidden="1">
      <c r="A25" s="35">
        <v>16</v>
      </c>
      <c r="B25" s="42" t="s">
        <v>547</v>
      </c>
      <c r="C25" s="113"/>
      <c r="D25" s="113">
        <v>0</v>
      </c>
      <c r="E25" s="113"/>
    </row>
    <row r="26" spans="1:6" hidden="1">
      <c r="A26" s="35">
        <v>17</v>
      </c>
      <c r="B26" s="47" t="s">
        <v>548</v>
      </c>
      <c r="C26" s="37"/>
      <c r="D26" s="37">
        <v>0</v>
      </c>
      <c r="E26" s="140"/>
    </row>
    <row r="27" spans="1:6" hidden="1">
      <c r="A27" s="35">
        <v>18</v>
      </c>
      <c r="B27" s="47" t="s">
        <v>549</v>
      </c>
      <c r="C27" s="37"/>
      <c r="D27" s="37">
        <v>0</v>
      </c>
      <c r="E27" s="140"/>
    </row>
    <row r="28" spans="1:6" hidden="1">
      <c r="A28" s="35">
        <v>19</v>
      </c>
      <c r="B28" s="47" t="s">
        <v>550</v>
      </c>
      <c r="C28" s="37"/>
      <c r="D28" s="37">
        <v>0</v>
      </c>
      <c r="E28" s="140"/>
    </row>
    <row r="29" spans="1:6" hidden="1">
      <c r="A29" s="35" t="s">
        <v>551</v>
      </c>
      <c r="B29" s="47" t="s">
        <v>552</v>
      </c>
      <c r="C29" s="37"/>
      <c r="D29" s="37">
        <v>0</v>
      </c>
      <c r="E29" s="140"/>
    </row>
    <row r="30" spans="1:6" ht="28.5">
      <c r="A30" s="35">
        <v>20</v>
      </c>
      <c r="B30" s="42" t="s">
        <v>553</v>
      </c>
      <c r="C30" s="113">
        <v>0</v>
      </c>
      <c r="D30" s="113">
        <v>0</v>
      </c>
      <c r="E30" s="113">
        <v>0</v>
      </c>
    </row>
    <row r="31" spans="1:6">
      <c r="A31" s="35">
        <v>21</v>
      </c>
      <c r="B31" s="47" t="s">
        <v>533</v>
      </c>
      <c r="C31" s="113">
        <v>0</v>
      </c>
      <c r="D31" s="113">
        <v>0</v>
      </c>
      <c r="E31" s="113">
        <v>0</v>
      </c>
    </row>
    <row r="32" spans="1:6" hidden="1">
      <c r="A32" s="35">
        <v>22</v>
      </c>
      <c r="B32" s="47" t="s">
        <v>554</v>
      </c>
      <c r="C32" s="113"/>
      <c r="D32" s="113">
        <v>0</v>
      </c>
      <c r="E32" s="113"/>
    </row>
    <row r="33" spans="1:6" hidden="1">
      <c r="A33" s="35" t="s">
        <v>555</v>
      </c>
      <c r="B33" s="42" t="s">
        <v>556</v>
      </c>
      <c r="C33" s="113"/>
      <c r="D33" s="113">
        <v>0</v>
      </c>
      <c r="E33" s="113"/>
    </row>
    <row r="34" spans="1:6">
      <c r="A34" s="35">
        <v>23</v>
      </c>
      <c r="B34" s="42" t="s">
        <v>557</v>
      </c>
      <c r="C34" s="113">
        <v>470.7</v>
      </c>
      <c r="D34" s="113">
        <v>431.4</v>
      </c>
      <c r="E34" s="113">
        <v>37.700000000000003</v>
      </c>
      <c r="F34" s="139"/>
    </row>
    <row r="35" spans="1:6">
      <c r="A35" s="41" t="s">
        <v>558</v>
      </c>
      <c r="B35" s="47" t="s">
        <v>559</v>
      </c>
      <c r="C35" s="113">
        <v>470.7</v>
      </c>
      <c r="D35" s="113">
        <v>431.4</v>
      </c>
      <c r="E35" s="113">
        <v>37.700000000000003</v>
      </c>
    </row>
    <row r="36" spans="1:6" hidden="1">
      <c r="A36" s="35" t="s">
        <v>560</v>
      </c>
      <c r="B36" s="47" t="s">
        <v>561</v>
      </c>
      <c r="C36" s="113"/>
      <c r="D36" s="113">
        <v>0</v>
      </c>
      <c r="E36" s="113"/>
    </row>
    <row r="37" spans="1:6" hidden="1">
      <c r="A37" s="35" t="s">
        <v>562</v>
      </c>
      <c r="B37" s="47" t="s">
        <v>563</v>
      </c>
      <c r="C37" s="113"/>
      <c r="D37" s="113">
        <v>0</v>
      </c>
      <c r="E37" s="113"/>
    </row>
    <row r="38" spans="1:6" ht="30" hidden="1">
      <c r="A38" s="96">
        <v>24</v>
      </c>
      <c r="B38" s="141" t="s">
        <v>564</v>
      </c>
      <c r="C38" s="113"/>
      <c r="D38" s="113">
        <v>0</v>
      </c>
      <c r="E38" s="113"/>
    </row>
    <row r="39" spans="1:6" hidden="1">
      <c r="A39" s="41">
        <v>25</v>
      </c>
      <c r="B39" s="47" t="s">
        <v>309</v>
      </c>
      <c r="C39" s="137"/>
      <c r="D39" s="137"/>
      <c r="E39" s="138"/>
    </row>
    <row r="40" spans="1:6" hidden="1">
      <c r="A40" s="41">
        <v>26</v>
      </c>
      <c r="B40" s="47" t="s">
        <v>309</v>
      </c>
      <c r="C40" s="137"/>
      <c r="D40" s="137"/>
      <c r="E40" s="138"/>
    </row>
    <row r="41" spans="1:6" hidden="1">
      <c r="A41" s="41">
        <v>27</v>
      </c>
      <c r="B41" s="47" t="s">
        <v>309</v>
      </c>
      <c r="C41" s="137"/>
      <c r="D41" s="137"/>
      <c r="E41" s="138"/>
    </row>
    <row r="42" spans="1:6" hidden="1">
      <c r="A42" s="41">
        <v>28</v>
      </c>
      <c r="B42" s="47" t="s">
        <v>309</v>
      </c>
      <c r="C42" s="137"/>
      <c r="D42" s="137"/>
      <c r="E42" s="138"/>
    </row>
    <row r="43" spans="1:6" ht="15">
      <c r="A43" s="96">
        <v>29</v>
      </c>
      <c r="B43" s="141" t="s">
        <v>565</v>
      </c>
      <c r="C43" s="45">
        <v>3066.1</v>
      </c>
      <c r="D43" s="45">
        <v>2781.1</v>
      </c>
      <c r="E43" s="113">
        <v>245.3</v>
      </c>
      <c r="F43" s="136"/>
    </row>
    <row r="45" spans="1:6">
      <c r="A45" s="746" t="s">
        <v>2007</v>
      </c>
      <c r="B45" s="746"/>
      <c r="C45" s="746"/>
      <c r="D45" s="746"/>
      <c r="E45" s="746"/>
    </row>
    <row r="46" spans="1:6">
      <c r="A46" s="52"/>
      <c r="B46" s="52"/>
      <c r="C46" s="52"/>
      <c r="D46" s="52"/>
      <c r="E46" s="52"/>
    </row>
    <row r="47" spans="1:6" ht="49.9" customHeight="1">
      <c r="A47" s="746" t="s">
        <v>2008</v>
      </c>
      <c r="B47" s="746"/>
      <c r="C47" s="746"/>
      <c r="D47" s="746"/>
      <c r="E47" s="746"/>
    </row>
  </sheetData>
  <mergeCells count="4">
    <mergeCell ref="A2:E2"/>
    <mergeCell ref="C4:D4"/>
    <mergeCell ref="A45:E45"/>
    <mergeCell ref="A47:E47"/>
  </mergeCells>
  <pageMargins left="0.7" right="0.7" top="0.75" bottom="0.75" header="0.3" footer="0.3"/>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dimension ref="A1:D11"/>
  <sheetViews>
    <sheetView zoomScaleNormal="100" workbookViewId="0">
      <selection activeCell="A9" sqref="A9:D9"/>
    </sheetView>
  </sheetViews>
  <sheetFormatPr defaultColWidth="8.125" defaultRowHeight="14.25"/>
  <cols>
    <col min="1" max="1" width="4" customWidth="1"/>
    <col min="2" max="2" width="59.75" customWidth="1"/>
    <col min="3" max="3" width="18.625" customWidth="1"/>
    <col min="4" max="4" width="29" customWidth="1"/>
  </cols>
  <sheetData>
    <row r="1" spans="1:4" ht="20.25">
      <c r="A1" s="26" t="s">
        <v>27</v>
      </c>
      <c r="B1" s="26"/>
      <c r="C1" s="26"/>
      <c r="D1" s="26"/>
    </row>
    <row r="2" spans="1:4" ht="15">
      <c r="A2" s="56" t="s">
        <v>196</v>
      </c>
      <c r="B2" s="56"/>
      <c r="C2" s="56"/>
      <c r="D2" s="56"/>
    </row>
    <row r="3" spans="1:4" ht="15">
      <c r="A3" s="56" t="s">
        <v>200</v>
      </c>
      <c r="B3" s="56"/>
      <c r="C3" s="56"/>
      <c r="D3" s="56"/>
    </row>
    <row r="4" spans="1:4" ht="15">
      <c r="A4" s="56"/>
      <c r="B4" s="56"/>
      <c r="C4" s="56"/>
      <c r="D4" s="56"/>
    </row>
    <row r="5" spans="1:4">
      <c r="C5" s="48" t="s">
        <v>197</v>
      </c>
      <c r="D5" s="48" t="s">
        <v>531</v>
      </c>
    </row>
    <row r="6" spans="1:4">
      <c r="B6" s="142"/>
      <c r="C6" s="48" t="s">
        <v>566</v>
      </c>
      <c r="D6" s="48" t="s">
        <v>567</v>
      </c>
    </row>
    <row r="7" spans="1:4" ht="28.5">
      <c r="A7" s="143">
        <v>1</v>
      </c>
      <c r="B7" s="144" t="s">
        <v>568</v>
      </c>
      <c r="C7" s="113">
        <v>37.787999999999997</v>
      </c>
      <c r="D7" s="113">
        <v>94.468999999999994</v>
      </c>
    </row>
    <row r="9" spans="1:4" ht="70.900000000000006" customHeight="1">
      <c r="A9" s="746" t="s">
        <v>569</v>
      </c>
      <c r="B9" s="746"/>
      <c r="C9" s="746"/>
      <c r="D9" s="746"/>
    </row>
    <row r="10" spans="1:4" ht="15">
      <c r="B10" s="145"/>
    </row>
    <row r="11" spans="1:4">
      <c r="B11" s="146"/>
    </row>
  </sheetData>
  <mergeCells count="1">
    <mergeCell ref="A9:D9"/>
  </mergeCells>
  <pageMargins left="0.7" right="0.7" top="0.75" bottom="0.75" header="0.3" footer="0.3"/>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dimension ref="A1:D9"/>
  <sheetViews>
    <sheetView zoomScaleNormal="100" workbookViewId="0">
      <selection activeCell="A9" sqref="A9:C9"/>
    </sheetView>
  </sheetViews>
  <sheetFormatPr defaultColWidth="8.125" defaultRowHeight="14.25"/>
  <cols>
    <col min="1" max="1" width="5.625" customWidth="1"/>
    <col min="2" max="2" width="67" customWidth="1"/>
    <col min="3" max="4" width="25" customWidth="1"/>
  </cols>
  <sheetData>
    <row r="1" spans="1:4" ht="20.25">
      <c r="A1" s="26" t="s">
        <v>29</v>
      </c>
      <c r="B1" s="147"/>
      <c r="C1" s="147"/>
      <c r="D1" s="147"/>
    </row>
    <row r="2" spans="1:4" ht="15">
      <c r="A2" s="56" t="s">
        <v>196</v>
      </c>
      <c r="B2" s="56"/>
      <c r="C2" s="56"/>
      <c r="D2" s="56"/>
    </row>
    <row r="3" spans="1:4" ht="15">
      <c r="A3" s="56"/>
      <c r="B3" s="56"/>
      <c r="C3" s="56"/>
      <c r="D3" s="56"/>
    </row>
    <row r="4" spans="1:4">
      <c r="C4" s="48" t="s">
        <v>197</v>
      </c>
      <c r="D4" s="48" t="s">
        <v>197</v>
      </c>
    </row>
    <row r="5" spans="1:4">
      <c r="A5" s="148"/>
      <c r="B5" s="149"/>
      <c r="C5" s="48" t="s">
        <v>200</v>
      </c>
      <c r="D5" s="48" t="s">
        <v>202</v>
      </c>
    </row>
    <row r="6" spans="1:4">
      <c r="A6" s="35">
        <v>1</v>
      </c>
      <c r="B6" s="35" t="s">
        <v>570</v>
      </c>
      <c r="C6" s="113">
        <v>485.37099999999998</v>
      </c>
      <c r="D6" s="113">
        <v>434.25799999999998</v>
      </c>
    </row>
    <row r="7" spans="1:4">
      <c r="A7" s="35">
        <v>2</v>
      </c>
      <c r="B7" s="35" t="s">
        <v>571</v>
      </c>
      <c r="C7" s="43">
        <v>1.3585</v>
      </c>
      <c r="D7" s="43">
        <v>1.4645999999999999</v>
      </c>
    </row>
    <row r="9" spans="1:4" ht="94.15" customHeight="1">
      <c r="A9" s="746" t="s">
        <v>572</v>
      </c>
      <c r="B9" s="746"/>
      <c r="C9" s="746"/>
      <c r="D9" s="52"/>
    </row>
  </sheetData>
  <mergeCells count="1">
    <mergeCell ref="A9:C9"/>
  </mergeCells>
  <pageMargins left="0.7" right="0.7"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dimension ref="A1:C7"/>
  <sheetViews>
    <sheetView topLeftCell="A2" workbookViewId="0">
      <selection activeCell="A2" sqref="A2"/>
    </sheetView>
  </sheetViews>
  <sheetFormatPr defaultColWidth="7.625" defaultRowHeight="18" customHeight="1"/>
  <cols>
    <col min="1" max="1" width="11.125" style="90" customWidth="1"/>
    <col min="2" max="2" width="85.125" customWidth="1"/>
  </cols>
  <sheetData>
    <row r="1" spans="1:3" s="101" customFormat="1" ht="15">
      <c r="A1" s="21">
        <v>2</v>
      </c>
      <c r="B1" s="13" t="s">
        <v>13</v>
      </c>
      <c r="C1" s="100"/>
    </row>
    <row r="2" spans="1:3" s="101" customFormat="1" ht="15">
      <c r="A2" s="25" t="s">
        <v>32</v>
      </c>
      <c r="B2" s="127" t="s">
        <v>33</v>
      </c>
      <c r="C2" s="100"/>
    </row>
    <row r="3" spans="1:3" ht="28.5">
      <c r="A3" s="6" t="s">
        <v>34</v>
      </c>
      <c r="B3" s="7" t="s">
        <v>35</v>
      </c>
      <c r="C3" s="99"/>
    </row>
    <row r="4" spans="1:3" ht="14.25">
      <c r="A4" s="6" t="s">
        <v>36</v>
      </c>
      <c r="B4" s="7" t="s">
        <v>37</v>
      </c>
      <c r="C4" s="99"/>
    </row>
    <row r="7" spans="1:3" ht="14.25">
      <c r="B7" s="28"/>
      <c r="C7" s="28"/>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pageSetup paperSize="9" orientation="landscape" r:id="rId1"/>
  <ignoredErrors>
    <ignoredError sqref="A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dimension ref="A1:P33"/>
  <sheetViews>
    <sheetView topLeftCell="A9" zoomScaleNormal="100" workbookViewId="0">
      <selection activeCell="A33" sqref="A33:O33"/>
    </sheetView>
  </sheetViews>
  <sheetFormatPr defaultColWidth="8.125" defaultRowHeight="14.25"/>
  <cols>
    <col min="1" max="1" width="4" customWidth="1"/>
    <col min="2" max="2" width="15.625" customWidth="1"/>
    <col min="3" max="4" width="12.5" customWidth="1"/>
    <col min="5" max="7" width="12.5" hidden="1" customWidth="1"/>
    <col min="8" max="9" width="12.5" customWidth="1"/>
    <col min="10" max="11" width="12.5" hidden="1" customWidth="1"/>
    <col min="12" max="15" width="12.5" customWidth="1"/>
  </cols>
  <sheetData>
    <row r="1" spans="1:16" ht="20.25">
      <c r="A1" s="128" t="s">
        <v>35</v>
      </c>
      <c r="B1" s="128"/>
      <c r="C1" s="128"/>
      <c r="D1" s="128"/>
      <c r="E1" s="128"/>
      <c r="F1" s="128"/>
      <c r="G1" s="128"/>
      <c r="H1" s="128"/>
      <c r="I1" s="128"/>
      <c r="J1" s="128"/>
      <c r="K1" s="128"/>
      <c r="L1" s="128"/>
      <c r="M1" s="128"/>
      <c r="N1" s="128"/>
      <c r="O1" s="128"/>
      <c r="P1" s="128"/>
    </row>
    <row r="2" spans="1:16" ht="15">
      <c r="A2" s="29" t="s">
        <v>200</v>
      </c>
      <c r="B2" s="29"/>
      <c r="C2" s="29"/>
      <c r="D2" s="29"/>
      <c r="E2" s="29"/>
      <c r="F2" s="29"/>
      <c r="G2" s="29"/>
      <c r="H2" s="29"/>
      <c r="I2" s="29"/>
      <c r="J2" s="29"/>
      <c r="K2" s="29"/>
      <c r="L2" s="29"/>
      <c r="M2" s="29"/>
      <c r="N2" s="29"/>
      <c r="O2" s="29"/>
    </row>
    <row r="3" spans="1:16" ht="15">
      <c r="A3" s="29" t="s">
        <v>196</v>
      </c>
      <c r="B3" s="29"/>
      <c r="C3" s="29"/>
      <c r="D3" s="29"/>
      <c r="E3" s="29"/>
      <c r="F3" s="29"/>
      <c r="G3" s="29"/>
      <c r="H3" s="29"/>
      <c r="I3" s="29"/>
      <c r="J3" s="29"/>
      <c r="K3" s="29"/>
      <c r="L3" s="29"/>
      <c r="M3" s="29"/>
      <c r="N3" s="29"/>
      <c r="O3" s="29"/>
    </row>
    <row r="5" spans="1:16">
      <c r="C5" s="151" t="s">
        <v>197</v>
      </c>
      <c r="D5" s="151" t="s">
        <v>531</v>
      </c>
      <c r="E5" s="151" t="s">
        <v>198</v>
      </c>
      <c r="F5" s="151" t="s">
        <v>573</v>
      </c>
      <c r="G5" s="151" t="s">
        <v>199</v>
      </c>
      <c r="H5" s="151" t="s">
        <v>574</v>
      </c>
      <c r="I5" s="151" t="s">
        <v>575</v>
      </c>
      <c r="J5" s="151" t="s">
        <v>576</v>
      </c>
      <c r="K5" s="151" t="s">
        <v>577</v>
      </c>
      <c r="L5" s="151" t="s">
        <v>578</v>
      </c>
      <c r="M5" s="151" t="s">
        <v>579</v>
      </c>
      <c r="N5" s="151" t="s">
        <v>580</v>
      </c>
      <c r="O5" s="151" t="s">
        <v>581</v>
      </c>
    </row>
    <row r="6" spans="1:16">
      <c r="C6" s="751" t="s">
        <v>582</v>
      </c>
      <c r="D6" s="752"/>
      <c r="E6" s="755" t="s">
        <v>583</v>
      </c>
      <c r="F6" s="756"/>
      <c r="G6" s="747" t="s">
        <v>584</v>
      </c>
      <c r="H6" s="747" t="s">
        <v>585</v>
      </c>
      <c r="I6" s="751" t="s">
        <v>586</v>
      </c>
      <c r="J6" s="759"/>
      <c r="K6" s="759"/>
      <c r="L6" s="752"/>
      <c r="M6" s="747" t="s">
        <v>587</v>
      </c>
      <c r="N6" s="747" t="s">
        <v>588</v>
      </c>
      <c r="O6" s="747" t="s">
        <v>589</v>
      </c>
    </row>
    <row r="7" spans="1:16">
      <c r="C7" s="753"/>
      <c r="D7" s="754"/>
      <c r="E7" s="757"/>
      <c r="F7" s="758"/>
      <c r="G7" s="748"/>
      <c r="H7" s="748"/>
      <c r="I7" s="753"/>
      <c r="J7" s="760"/>
      <c r="K7" s="760"/>
      <c r="L7" s="761"/>
      <c r="M7" s="748"/>
      <c r="N7" s="748"/>
      <c r="O7" s="748"/>
    </row>
    <row r="8" spans="1:16" ht="99.75">
      <c r="C8" s="151" t="s">
        <v>590</v>
      </c>
      <c r="D8" s="151" t="s">
        <v>591</v>
      </c>
      <c r="E8" s="151" t="s">
        <v>592</v>
      </c>
      <c r="F8" s="151" t="s">
        <v>593</v>
      </c>
      <c r="G8" s="749"/>
      <c r="H8" s="749"/>
      <c r="I8" s="152" t="s">
        <v>594</v>
      </c>
      <c r="J8" s="152" t="s">
        <v>583</v>
      </c>
      <c r="K8" s="152" t="s">
        <v>595</v>
      </c>
      <c r="L8" s="151" t="s">
        <v>596</v>
      </c>
      <c r="M8" s="749"/>
      <c r="N8" s="749"/>
      <c r="O8" s="749"/>
    </row>
    <row r="9" spans="1:16" ht="30">
      <c r="A9" s="153" t="s">
        <v>597</v>
      </c>
      <c r="B9" s="154" t="s">
        <v>598</v>
      </c>
      <c r="C9" s="155"/>
      <c r="D9" s="155"/>
      <c r="E9" s="155"/>
      <c r="F9" s="155"/>
      <c r="G9" s="155"/>
      <c r="H9" s="155"/>
      <c r="I9" s="155"/>
      <c r="J9" s="155"/>
      <c r="K9" s="155"/>
      <c r="L9" s="155"/>
      <c r="M9" s="155"/>
      <c r="N9" s="156"/>
      <c r="O9" s="156"/>
    </row>
    <row r="10" spans="1:16">
      <c r="A10" s="157"/>
      <c r="B10" s="158" t="s">
        <v>436</v>
      </c>
      <c r="C10" s="159">
        <v>1400.2</v>
      </c>
      <c r="D10" s="159">
        <v>6822.3540000000003</v>
      </c>
      <c r="E10" s="159"/>
      <c r="F10" s="159"/>
      <c r="G10" s="159"/>
      <c r="H10" s="160">
        <v>8222.5529999999999</v>
      </c>
      <c r="I10" s="159">
        <v>183.99600000000001</v>
      </c>
      <c r="J10" s="159"/>
      <c r="K10" s="159"/>
      <c r="L10" s="159">
        <v>183.99600000000001</v>
      </c>
      <c r="M10" s="160">
        <v>2299.9490000000001</v>
      </c>
      <c r="N10" s="161">
        <v>0.91320000000000001</v>
      </c>
      <c r="O10" s="161">
        <v>0</v>
      </c>
    </row>
    <row r="11" spans="1:16">
      <c r="A11" s="157"/>
      <c r="B11" s="158" t="s">
        <v>599</v>
      </c>
      <c r="C11" s="159">
        <v>181.511</v>
      </c>
      <c r="D11" s="159">
        <v>2.7989999999999999</v>
      </c>
      <c r="E11" s="159"/>
      <c r="F11" s="159"/>
      <c r="G11" s="159"/>
      <c r="H11" s="160">
        <v>184.31</v>
      </c>
      <c r="I11" s="159">
        <v>1.4770000000000001</v>
      </c>
      <c r="J11" s="159"/>
      <c r="K11" s="159"/>
      <c r="L11" s="159">
        <v>1.4770000000000001</v>
      </c>
      <c r="M11" s="160">
        <v>18.460999999999999</v>
      </c>
      <c r="N11" s="161">
        <v>7.3000000000000001E-3</v>
      </c>
      <c r="O11" s="161">
        <v>2.5000000000000001E-2</v>
      </c>
    </row>
    <row r="12" spans="1:16">
      <c r="A12" s="157"/>
      <c r="B12" s="158" t="s">
        <v>600</v>
      </c>
      <c r="C12" s="159">
        <v>135.06899999999999</v>
      </c>
      <c r="D12" s="159">
        <v>13.127000000000001</v>
      </c>
      <c r="E12" s="159"/>
      <c r="F12" s="159"/>
      <c r="G12" s="159"/>
      <c r="H12" s="160">
        <v>148.197</v>
      </c>
      <c r="I12" s="159">
        <v>1.234</v>
      </c>
      <c r="J12" s="159"/>
      <c r="K12" s="159"/>
      <c r="L12" s="159">
        <v>1.234</v>
      </c>
      <c r="M12" s="160">
        <v>15.423999999999999</v>
      </c>
      <c r="N12" s="161">
        <v>6.1000000000000004E-3</v>
      </c>
      <c r="O12" s="161">
        <v>0.02</v>
      </c>
    </row>
    <row r="13" spans="1:16">
      <c r="A13" s="157"/>
      <c r="B13" s="158" t="s">
        <v>601</v>
      </c>
      <c r="C13" s="162">
        <v>116.179</v>
      </c>
      <c r="D13" s="162">
        <v>1.2889999999999999</v>
      </c>
      <c r="E13" s="162"/>
      <c r="F13" s="162"/>
      <c r="G13" s="162"/>
      <c r="H13" s="160">
        <v>117.468</v>
      </c>
      <c r="I13" s="162">
        <v>0.94599999999999995</v>
      </c>
      <c r="J13" s="162"/>
      <c r="K13" s="162"/>
      <c r="L13" s="162">
        <v>0.94599999999999995</v>
      </c>
      <c r="M13" s="162">
        <v>11.821</v>
      </c>
      <c r="N13" s="163">
        <v>4.7000000000000002E-3</v>
      </c>
      <c r="O13" s="163">
        <v>5.0000000000000001E-3</v>
      </c>
    </row>
    <row r="14" spans="1:16">
      <c r="A14" s="157"/>
      <c r="B14" s="158" t="s">
        <v>602</v>
      </c>
      <c r="C14" s="159">
        <v>85.347999999999999</v>
      </c>
      <c r="D14" s="159">
        <v>4.2629999999999999</v>
      </c>
      <c r="E14" s="159"/>
      <c r="F14" s="159"/>
      <c r="G14" s="159"/>
      <c r="H14" s="160">
        <v>89.611000000000004</v>
      </c>
      <c r="I14" s="159">
        <v>0.69899999999999995</v>
      </c>
      <c r="J14" s="159"/>
      <c r="K14" s="159"/>
      <c r="L14" s="159">
        <v>0.69899999999999995</v>
      </c>
      <c r="M14" s="160">
        <v>8.7379999999999995</v>
      </c>
      <c r="N14" s="161">
        <v>3.5000000000000001E-3</v>
      </c>
      <c r="O14" s="161">
        <v>7.4999999999999997E-3</v>
      </c>
    </row>
    <row r="15" spans="1:16">
      <c r="A15" s="157"/>
      <c r="B15" s="158" t="s">
        <v>603</v>
      </c>
      <c r="C15" s="159">
        <v>60.652000000000001</v>
      </c>
      <c r="D15" s="159">
        <v>1.103</v>
      </c>
      <c r="E15" s="159"/>
      <c r="F15" s="159"/>
      <c r="G15" s="159"/>
      <c r="H15" s="160">
        <v>61.755000000000003</v>
      </c>
      <c r="I15" s="159">
        <v>0.502</v>
      </c>
      <c r="J15" s="159"/>
      <c r="K15" s="159"/>
      <c r="L15" s="159">
        <v>0.502</v>
      </c>
      <c r="M15" s="160">
        <v>6.2759999999999998</v>
      </c>
      <c r="N15" s="161">
        <v>2.5000000000000001E-3</v>
      </c>
      <c r="O15" s="161">
        <v>0.02</v>
      </c>
    </row>
    <row r="16" spans="1:16">
      <c r="A16" s="157"/>
      <c r="B16" s="158" t="s">
        <v>604</v>
      </c>
      <c r="C16" s="159">
        <v>40.728999999999999</v>
      </c>
      <c r="D16" s="159">
        <v>0</v>
      </c>
      <c r="E16" s="159"/>
      <c r="F16" s="159"/>
      <c r="G16" s="159"/>
      <c r="H16" s="160">
        <v>40.728999999999999</v>
      </c>
      <c r="I16" s="159">
        <v>0.32600000000000001</v>
      </c>
      <c r="J16" s="159"/>
      <c r="K16" s="159"/>
      <c r="L16" s="159">
        <v>0.32600000000000001</v>
      </c>
      <c r="M16" s="160">
        <v>4.0730000000000004</v>
      </c>
      <c r="N16" s="161">
        <v>1.6000000000000001E-3</v>
      </c>
      <c r="O16" s="161">
        <v>1.4999999999999999E-2</v>
      </c>
    </row>
    <row r="17" spans="1:15">
      <c r="A17" s="157"/>
      <c r="B17" s="158" t="s">
        <v>605</v>
      </c>
      <c r="C17" s="162">
        <v>24.4</v>
      </c>
      <c r="D17" s="162">
        <v>1.7490000000000001</v>
      </c>
      <c r="E17" s="162"/>
      <c r="F17" s="162"/>
      <c r="G17" s="162"/>
      <c r="H17" s="160">
        <v>26.149000000000001</v>
      </c>
      <c r="I17" s="162">
        <v>0.20100000000000001</v>
      </c>
      <c r="J17" s="162"/>
      <c r="K17" s="162"/>
      <c r="L17" s="162">
        <v>0.20100000000000001</v>
      </c>
      <c r="M17" s="162">
        <v>2.516</v>
      </c>
      <c r="N17" s="163">
        <v>1E-3</v>
      </c>
      <c r="O17" s="163">
        <v>2.5000000000000001E-2</v>
      </c>
    </row>
    <row r="18" spans="1:15">
      <c r="A18" s="157"/>
      <c r="B18" s="158" t="s">
        <v>606</v>
      </c>
      <c r="C18" s="162">
        <v>24.030999999999999</v>
      </c>
      <c r="D18" s="162">
        <v>2.5000000000000001E-2</v>
      </c>
      <c r="E18" s="162"/>
      <c r="F18" s="162"/>
      <c r="G18" s="162"/>
      <c r="H18" s="160">
        <v>24.056000000000001</v>
      </c>
      <c r="I18" s="162">
        <v>0.192</v>
      </c>
      <c r="J18" s="162"/>
      <c r="K18" s="162"/>
      <c r="L18" s="162">
        <v>0.192</v>
      </c>
      <c r="M18" s="162">
        <v>2.4060000000000001</v>
      </c>
      <c r="N18" s="163">
        <v>1E-3</v>
      </c>
      <c r="O18" s="163">
        <v>0.02</v>
      </c>
    </row>
    <row r="19" spans="1:15">
      <c r="A19" s="157"/>
      <c r="B19" s="158" t="s">
        <v>607</v>
      </c>
      <c r="C19" s="159">
        <v>12.045</v>
      </c>
      <c r="D19" s="159">
        <v>0.41399999999999998</v>
      </c>
      <c r="E19" s="159"/>
      <c r="F19" s="159"/>
      <c r="G19" s="159"/>
      <c r="H19" s="160">
        <v>12.458</v>
      </c>
      <c r="I19" s="159">
        <v>0.12</v>
      </c>
      <c r="J19" s="159"/>
      <c r="K19" s="159"/>
      <c r="L19" s="159">
        <v>0.12</v>
      </c>
      <c r="M19" s="160">
        <v>1.5029999999999999</v>
      </c>
      <c r="N19" s="161">
        <v>5.9999999999999995E-4</v>
      </c>
      <c r="O19" s="161">
        <v>0.01</v>
      </c>
    </row>
    <row r="20" spans="1:15">
      <c r="A20" s="157"/>
      <c r="B20" s="158" t="s">
        <v>608</v>
      </c>
      <c r="C20" s="159">
        <v>6.5570000000000004</v>
      </c>
      <c r="D20" s="159">
        <v>0</v>
      </c>
      <c r="E20" s="159"/>
      <c r="F20" s="159"/>
      <c r="G20" s="159"/>
      <c r="H20" s="160">
        <v>6.5570000000000004</v>
      </c>
      <c r="I20" s="159">
        <v>0.105</v>
      </c>
      <c r="J20" s="159"/>
      <c r="K20" s="159"/>
      <c r="L20" s="159">
        <v>0.105</v>
      </c>
      <c r="M20" s="160">
        <v>1.3109999999999999</v>
      </c>
      <c r="N20" s="161">
        <v>5.0000000000000001E-4</v>
      </c>
      <c r="O20" s="161">
        <v>0.02</v>
      </c>
    </row>
    <row r="21" spans="1:15">
      <c r="A21" s="157"/>
      <c r="B21" s="158" t="s">
        <v>609</v>
      </c>
      <c r="C21" s="159">
        <v>0.76400000000000001</v>
      </c>
      <c r="D21" s="159">
        <v>2.9940000000000002</v>
      </c>
      <c r="E21" s="159"/>
      <c r="F21" s="159"/>
      <c r="G21" s="159"/>
      <c r="H21" s="160">
        <v>3.758</v>
      </c>
      <c r="I21" s="159">
        <v>5.3999999999999999E-2</v>
      </c>
      <c r="J21" s="159"/>
      <c r="K21" s="159"/>
      <c r="L21" s="159">
        <v>5.3999999999999999E-2</v>
      </c>
      <c r="M21" s="160">
        <v>0.67900000000000005</v>
      </c>
      <c r="N21" s="161">
        <v>2.9999999999999997E-4</v>
      </c>
      <c r="O21" s="161">
        <v>0.02</v>
      </c>
    </row>
    <row r="22" spans="1:15">
      <c r="A22" s="157"/>
      <c r="B22" s="158" t="s">
        <v>610</v>
      </c>
      <c r="C22" s="159">
        <v>3.5999999999999997E-2</v>
      </c>
      <c r="D22" s="159">
        <v>0.80300000000000005</v>
      </c>
      <c r="E22" s="159"/>
      <c r="F22" s="159"/>
      <c r="G22" s="159"/>
      <c r="H22" s="160">
        <v>0.83899999999999997</v>
      </c>
      <c r="I22" s="159">
        <v>2E-3</v>
      </c>
      <c r="J22" s="159"/>
      <c r="K22" s="159"/>
      <c r="L22" s="159">
        <v>2E-3</v>
      </c>
      <c r="M22" s="160">
        <v>2.3E-2</v>
      </c>
      <c r="N22" s="161">
        <v>0</v>
      </c>
      <c r="O22" s="161">
        <v>0.01</v>
      </c>
    </row>
    <row r="23" spans="1:15">
      <c r="A23" s="157"/>
      <c r="B23" s="158" t="s">
        <v>611</v>
      </c>
      <c r="C23" s="162">
        <v>3.0000000000000001E-3</v>
      </c>
      <c r="D23" s="162">
        <v>0.502</v>
      </c>
      <c r="E23" s="162"/>
      <c r="F23" s="162"/>
      <c r="G23" s="162"/>
      <c r="H23" s="160">
        <v>0.505</v>
      </c>
      <c r="I23" s="162">
        <v>1E-3</v>
      </c>
      <c r="J23" s="162"/>
      <c r="K23" s="162"/>
      <c r="L23" s="162">
        <v>1E-3</v>
      </c>
      <c r="M23" s="162">
        <v>0.01</v>
      </c>
      <c r="N23" s="163">
        <v>0</v>
      </c>
      <c r="O23" s="163">
        <v>0.01</v>
      </c>
    </row>
    <row r="24" spans="1:15">
      <c r="A24" s="157"/>
      <c r="B24" s="158" t="s">
        <v>612</v>
      </c>
      <c r="C24" s="159">
        <v>2E-3</v>
      </c>
      <c r="D24" s="159">
        <v>0.17899999999999999</v>
      </c>
      <c r="E24" s="159"/>
      <c r="F24" s="159"/>
      <c r="G24" s="159"/>
      <c r="H24" s="160">
        <v>0.18099999999999999</v>
      </c>
      <c r="I24" s="159">
        <v>0</v>
      </c>
      <c r="J24" s="159"/>
      <c r="K24" s="159"/>
      <c r="L24" s="159">
        <v>0</v>
      </c>
      <c r="M24" s="160">
        <v>4.0000000000000001E-3</v>
      </c>
      <c r="N24" s="161">
        <v>0</v>
      </c>
      <c r="O24" s="161">
        <v>0</v>
      </c>
    </row>
    <row r="25" spans="1:15">
      <c r="A25" s="157"/>
      <c r="B25" s="158" t="s">
        <v>613</v>
      </c>
      <c r="C25" s="159">
        <v>3.3000000000000002E-2</v>
      </c>
      <c r="D25" s="159">
        <v>0.13200000000000001</v>
      </c>
      <c r="E25" s="159"/>
      <c r="F25" s="159"/>
      <c r="G25" s="159"/>
      <c r="H25" s="160">
        <v>0.16500000000000001</v>
      </c>
      <c r="I25" s="159">
        <v>2E-3</v>
      </c>
      <c r="J25" s="159"/>
      <c r="K25" s="159"/>
      <c r="L25" s="159">
        <v>2E-3</v>
      </c>
      <c r="M25" s="160">
        <v>2.5999999999999999E-2</v>
      </c>
      <c r="N25" s="161">
        <v>0</v>
      </c>
      <c r="O25" s="161">
        <v>5.0000000000000001E-3</v>
      </c>
    </row>
    <row r="26" spans="1:15">
      <c r="A26" s="157"/>
      <c r="B26" s="158" t="s">
        <v>614</v>
      </c>
      <c r="C26" s="159">
        <v>0</v>
      </c>
      <c r="D26" s="159">
        <v>0.109</v>
      </c>
      <c r="E26" s="159"/>
      <c r="F26" s="159"/>
      <c r="G26" s="159"/>
      <c r="H26" s="160">
        <v>0.109</v>
      </c>
      <c r="I26" s="159">
        <v>1E-3</v>
      </c>
      <c r="J26" s="159"/>
      <c r="K26" s="159"/>
      <c r="L26" s="159">
        <v>1E-3</v>
      </c>
      <c r="M26" s="160">
        <v>8.9999999999999993E-3</v>
      </c>
      <c r="N26" s="161">
        <v>0</v>
      </c>
      <c r="O26" s="161">
        <v>0</v>
      </c>
    </row>
    <row r="27" spans="1:15">
      <c r="A27" s="157"/>
      <c r="B27" s="158" t="s">
        <v>615</v>
      </c>
      <c r="C27" s="159">
        <v>3.0000000000000001E-3</v>
      </c>
      <c r="D27" s="159">
        <v>5.1999999999999998E-2</v>
      </c>
      <c r="E27" s="159"/>
      <c r="F27" s="159"/>
      <c r="G27" s="159"/>
      <c r="H27" s="160">
        <v>5.5E-2</v>
      </c>
      <c r="I27" s="160">
        <v>0</v>
      </c>
      <c r="J27" s="159"/>
      <c r="K27" s="159"/>
      <c r="L27" s="159">
        <v>0</v>
      </c>
      <c r="M27" s="160">
        <v>4.0000000000000001E-3</v>
      </c>
      <c r="N27" s="161">
        <v>0</v>
      </c>
      <c r="O27" s="161">
        <v>0.01</v>
      </c>
    </row>
    <row r="28" spans="1:15">
      <c r="A28" s="157"/>
      <c r="B28" s="158" t="s">
        <v>616</v>
      </c>
      <c r="C28" s="159">
        <v>0</v>
      </c>
      <c r="D28" s="159">
        <v>0</v>
      </c>
      <c r="E28" s="159"/>
      <c r="F28" s="159"/>
      <c r="G28" s="159"/>
      <c r="H28" s="160">
        <v>0</v>
      </c>
      <c r="I28" s="160">
        <v>0</v>
      </c>
      <c r="J28" s="159"/>
      <c r="K28" s="159"/>
      <c r="L28" s="159">
        <v>0</v>
      </c>
      <c r="M28" s="160">
        <v>0</v>
      </c>
      <c r="N28" s="161">
        <v>0</v>
      </c>
      <c r="O28" s="161">
        <v>0.01</v>
      </c>
    </row>
    <row r="29" spans="1:15">
      <c r="A29" s="157"/>
      <c r="B29" s="158" t="s">
        <v>617</v>
      </c>
      <c r="C29" s="159">
        <v>0</v>
      </c>
      <c r="D29" s="159">
        <v>0</v>
      </c>
      <c r="E29" s="159"/>
      <c r="F29" s="159"/>
      <c r="G29" s="159"/>
      <c r="H29" s="160">
        <v>0</v>
      </c>
      <c r="I29" s="160">
        <v>0</v>
      </c>
      <c r="J29" s="159"/>
      <c r="K29" s="159"/>
      <c r="L29" s="159">
        <v>0</v>
      </c>
      <c r="M29" s="160">
        <v>0</v>
      </c>
      <c r="N29" s="161">
        <v>0</v>
      </c>
      <c r="O29" s="161">
        <v>0.02</v>
      </c>
    </row>
    <row r="30" spans="1:15">
      <c r="A30" s="157"/>
      <c r="B30" s="158" t="s">
        <v>618</v>
      </c>
      <c r="C30" s="159">
        <v>576.96500000000003</v>
      </c>
      <c r="D30" s="159">
        <v>93.73</v>
      </c>
      <c r="E30" s="159"/>
      <c r="F30" s="159"/>
      <c r="G30" s="159"/>
      <c r="H30" s="160">
        <v>670.69500000000005</v>
      </c>
      <c r="I30" s="160">
        <v>11.625</v>
      </c>
      <c r="J30" s="159"/>
      <c r="K30" s="159"/>
      <c r="L30" s="159">
        <v>11.625</v>
      </c>
      <c r="M30" s="160">
        <v>145.30799999999999</v>
      </c>
      <c r="N30" s="161">
        <v>5.7700000000000001E-2</v>
      </c>
      <c r="O30" s="161">
        <v>0</v>
      </c>
    </row>
    <row r="31" spans="1:15">
      <c r="A31" s="164" t="s">
        <v>619</v>
      </c>
      <c r="B31" s="158" t="s">
        <v>565</v>
      </c>
      <c r="C31" s="159">
        <v>2664.527</v>
      </c>
      <c r="D31" s="159">
        <v>6945.6229999999996</v>
      </c>
      <c r="E31" s="159"/>
      <c r="F31" s="159"/>
      <c r="G31" s="159"/>
      <c r="H31" s="160">
        <v>9610.15</v>
      </c>
      <c r="I31" s="160">
        <v>201.483</v>
      </c>
      <c r="J31" s="159"/>
      <c r="K31" s="159"/>
      <c r="L31" s="159">
        <v>201.483</v>
      </c>
      <c r="M31" s="160">
        <v>2518.5390000000002</v>
      </c>
      <c r="N31" s="161">
        <v>1</v>
      </c>
      <c r="O31" s="167"/>
    </row>
    <row r="33" spans="1:15" ht="36.6" customHeight="1">
      <c r="A33" s="750" t="s">
        <v>620</v>
      </c>
      <c r="B33" s="750"/>
      <c r="C33" s="750"/>
      <c r="D33" s="750"/>
      <c r="E33" s="750"/>
      <c r="F33" s="750"/>
      <c r="G33" s="750"/>
      <c r="H33" s="750"/>
      <c r="I33" s="750"/>
      <c r="J33" s="750"/>
      <c r="K33" s="750"/>
      <c r="L33" s="750"/>
      <c r="M33" s="750"/>
      <c r="N33" s="750"/>
      <c r="O33" s="750"/>
    </row>
  </sheetData>
  <mergeCells count="9">
    <mergeCell ref="N6:N8"/>
    <mergeCell ref="O6:O8"/>
    <mergeCell ref="A33:O33"/>
    <mergeCell ref="C6:D7"/>
    <mergeCell ref="E6:F7"/>
    <mergeCell ref="G6:G8"/>
    <mergeCell ref="H6:H8"/>
    <mergeCell ref="I6:L7"/>
    <mergeCell ref="M6:M8"/>
  </mergeCells>
  <conditionalFormatting sqref="C9:G9 I9:M9 C25:H31 J25:N31 O25:O30">
    <cfRule type="cellIs" dxfId="38" priority="48" stopIfTrue="1" operator="lessThan">
      <formula>0</formula>
    </cfRule>
  </conditionalFormatting>
  <conditionalFormatting sqref="H9">
    <cfRule type="cellIs" dxfId="37" priority="46" stopIfTrue="1" operator="lessThan">
      <formula>0</formula>
    </cfRule>
  </conditionalFormatting>
  <conditionalFormatting sqref="I25:I26">
    <cfRule type="cellIs" dxfId="36" priority="42" stopIfTrue="1" operator="lessThan">
      <formula>0</formula>
    </cfRule>
  </conditionalFormatting>
  <conditionalFormatting sqref="H20:H24">
    <cfRule type="cellIs" dxfId="35" priority="35" stopIfTrue="1" operator="lessThan">
      <formula>0</formula>
    </cfRule>
  </conditionalFormatting>
  <conditionalFormatting sqref="C20:D24">
    <cfRule type="cellIs" dxfId="34" priority="34" stopIfTrue="1" operator="lessThan">
      <formula>0</formula>
    </cfRule>
  </conditionalFormatting>
  <conditionalFormatting sqref="E20:F24">
    <cfRule type="cellIs" dxfId="33" priority="33" stopIfTrue="1" operator="lessThan">
      <formula>0</formula>
    </cfRule>
  </conditionalFormatting>
  <conditionalFormatting sqref="G20:G24">
    <cfRule type="cellIs" dxfId="32" priority="32" stopIfTrue="1" operator="lessThan">
      <formula>0</formula>
    </cfRule>
  </conditionalFormatting>
  <conditionalFormatting sqref="I20:I24">
    <cfRule type="cellIs" dxfId="31" priority="31" stopIfTrue="1" operator="lessThan">
      <formula>0</formula>
    </cfRule>
  </conditionalFormatting>
  <conditionalFormatting sqref="J20:J24">
    <cfRule type="cellIs" dxfId="30" priority="30" stopIfTrue="1" operator="lessThan">
      <formula>0</formula>
    </cfRule>
  </conditionalFormatting>
  <conditionalFormatting sqref="K20:K24">
    <cfRule type="cellIs" dxfId="29" priority="29" stopIfTrue="1" operator="lessThan">
      <formula>0</formula>
    </cfRule>
  </conditionalFormatting>
  <conditionalFormatting sqref="L20:L24">
    <cfRule type="cellIs" dxfId="28" priority="28" stopIfTrue="1" operator="lessThan">
      <formula>0</formula>
    </cfRule>
  </conditionalFormatting>
  <conditionalFormatting sqref="M20:M24">
    <cfRule type="cellIs" dxfId="27" priority="27" stopIfTrue="1" operator="lessThan">
      <formula>0</formula>
    </cfRule>
  </conditionalFormatting>
  <conditionalFormatting sqref="N20:N24">
    <cfRule type="cellIs" dxfId="26" priority="26" stopIfTrue="1" operator="lessThan">
      <formula>0</formula>
    </cfRule>
  </conditionalFormatting>
  <conditionalFormatting sqref="O20:O24">
    <cfRule type="cellIs" dxfId="25" priority="25" stopIfTrue="1" operator="lessThan">
      <formula>0</formula>
    </cfRule>
  </conditionalFormatting>
  <conditionalFormatting sqref="H15:H19">
    <cfRule type="cellIs" dxfId="24" priority="24" stopIfTrue="1" operator="lessThan">
      <formula>0</formula>
    </cfRule>
  </conditionalFormatting>
  <conditionalFormatting sqref="C15:D19">
    <cfRule type="cellIs" dxfId="23" priority="23" stopIfTrue="1" operator="lessThan">
      <formula>0</formula>
    </cfRule>
  </conditionalFormatting>
  <conditionalFormatting sqref="E15:F19">
    <cfRule type="cellIs" dxfId="22" priority="22" stopIfTrue="1" operator="lessThan">
      <formula>0</formula>
    </cfRule>
  </conditionalFormatting>
  <conditionalFormatting sqref="G15:G19">
    <cfRule type="cellIs" dxfId="21" priority="21" stopIfTrue="1" operator="lessThan">
      <formula>0</formula>
    </cfRule>
  </conditionalFormatting>
  <conditionalFormatting sqref="I15:I19">
    <cfRule type="cellIs" dxfId="20" priority="20" stopIfTrue="1" operator="lessThan">
      <formula>0</formula>
    </cfRule>
  </conditionalFormatting>
  <conditionalFormatting sqref="J15:J19">
    <cfRule type="cellIs" dxfId="19" priority="19" stopIfTrue="1" operator="lessThan">
      <formula>0</formula>
    </cfRule>
  </conditionalFormatting>
  <conditionalFormatting sqref="K15:K19">
    <cfRule type="cellIs" dxfId="18" priority="18" stopIfTrue="1" operator="lessThan">
      <formula>0</formula>
    </cfRule>
  </conditionalFormatting>
  <conditionalFormatting sqref="L15:L19">
    <cfRule type="cellIs" dxfId="17" priority="17" stopIfTrue="1" operator="lessThan">
      <formula>0</formula>
    </cfRule>
  </conditionalFormatting>
  <conditionalFormatting sqref="M15:M19">
    <cfRule type="cellIs" dxfId="16" priority="16" stopIfTrue="1" operator="lessThan">
      <formula>0</formula>
    </cfRule>
  </conditionalFormatting>
  <conditionalFormatting sqref="N15:N19">
    <cfRule type="cellIs" dxfId="15" priority="15" stopIfTrue="1" operator="lessThan">
      <formula>0</formula>
    </cfRule>
  </conditionalFormatting>
  <conditionalFormatting sqref="O15:O19">
    <cfRule type="cellIs" dxfId="14" priority="14" stopIfTrue="1" operator="lessThan">
      <formula>0</formula>
    </cfRule>
  </conditionalFormatting>
  <conditionalFormatting sqref="H10:H14">
    <cfRule type="cellIs" dxfId="13" priority="13" stopIfTrue="1" operator="lessThan">
      <formula>0</formula>
    </cfRule>
  </conditionalFormatting>
  <conditionalFormatting sqref="C10:D14">
    <cfRule type="cellIs" dxfId="12" priority="12" stopIfTrue="1" operator="lessThan">
      <formula>0</formula>
    </cfRule>
  </conditionalFormatting>
  <conditionalFormatting sqref="E10:F14">
    <cfRule type="cellIs" dxfId="11" priority="11" stopIfTrue="1" operator="lessThan">
      <formula>0</formula>
    </cfRule>
  </conditionalFormatting>
  <conditionalFormatting sqref="G10:G14">
    <cfRule type="cellIs" dxfId="10" priority="10" stopIfTrue="1" operator="lessThan">
      <formula>0</formula>
    </cfRule>
  </conditionalFormatting>
  <conditionalFormatting sqref="I10:I14">
    <cfRule type="cellIs" dxfId="9" priority="9" stopIfTrue="1" operator="lessThan">
      <formula>0</formula>
    </cfRule>
  </conditionalFormatting>
  <conditionalFormatting sqref="J10:J14">
    <cfRule type="cellIs" dxfId="8" priority="8" stopIfTrue="1" operator="lessThan">
      <formula>0</formula>
    </cfRule>
  </conditionalFormatting>
  <conditionalFormatting sqref="K10:K14">
    <cfRule type="cellIs" dxfId="7" priority="7" stopIfTrue="1" operator="lessThan">
      <formula>0</formula>
    </cfRule>
  </conditionalFormatting>
  <conditionalFormatting sqref="L10:L14">
    <cfRule type="cellIs" dxfId="6" priority="6" stopIfTrue="1" operator="lessThan">
      <formula>0</formula>
    </cfRule>
  </conditionalFormatting>
  <conditionalFormatting sqref="M10:M14">
    <cfRule type="cellIs" dxfId="5" priority="5" stopIfTrue="1" operator="lessThan">
      <formula>0</formula>
    </cfRule>
  </conditionalFormatting>
  <conditionalFormatting sqref="N10:N14">
    <cfRule type="cellIs" dxfId="4" priority="4" stopIfTrue="1" operator="lessThan">
      <formula>0</formula>
    </cfRule>
  </conditionalFormatting>
  <conditionalFormatting sqref="O10:O14">
    <cfRule type="cellIs" dxfId="3" priority="3" stopIfTrue="1" operator="lessThan">
      <formula>0</formula>
    </cfRule>
  </conditionalFormatting>
  <conditionalFormatting sqref="I27:I31">
    <cfRule type="cellIs" dxfId="2" priority="2" stopIfTrue="1" operator="lessThan">
      <formula>0</formula>
    </cfRule>
  </conditionalFormatting>
  <conditionalFormatting sqref="O31">
    <cfRule type="cellIs" dxfId="1" priority="1" stopIfTrue="1" operator="lessThan">
      <formula>0</formula>
    </cfRule>
  </conditionalFormatting>
  <pageMargins left="0.7" right="0.7" top="0.75" bottom="0.75" header="0.3" footer="0.3"/>
  <pageSetup paperSize="9"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dimension ref="A1:C8"/>
  <sheetViews>
    <sheetView zoomScaleNormal="100" workbookViewId="0">
      <selection activeCell="E20" sqref="E20"/>
    </sheetView>
  </sheetViews>
  <sheetFormatPr defaultColWidth="8.125" defaultRowHeight="14.25"/>
  <cols>
    <col min="2" max="2" width="48.5" customWidth="1"/>
    <col min="3" max="3" width="19.25" customWidth="1"/>
    <col min="4" max="4" width="17.75" customWidth="1"/>
    <col min="5" max="5" width="38.5" bestFit="1" customWidth="1"/>
    <col min="6" max="6" width="14.5" customWidth="1"/>
    <col min="7" max="7" width="22.5" bestFit="1" customWidth="1"/>
    <col min="8" max="8" width="12.25" customWidth="1"/>
    <col min="9" max="9" width="22.5" bestFit="1" customWidth="1"/>
  </cols>
  <sheetData>
    <row r="1" spans="1:3" ht="18">
      <c r="A1" s="165" t="s">
        <v>37</v>
      </c>
      <c r="B1" s="165"/>
      <c r="C1" s="165"/>
    </row>
    <row r="2" spans="1:3" ht="15">
      <c r="A2" s="29" t="s">
        <v>200</v>
      </c>
      <c r="B2" s="29"/>
      <c r="C2" s="29"/>
    </row>
    <row r="3" spans="1:3" ht="15">
      <c r="A3" s="29" t="s">
        <v>196</v>
      </c>
      <c r="B3" s="29"/>
      <c r="C3" s="29"/>
    </row>
    <row r="5" spans="1:3">
      <c r="C5" s="151" t="s">
        <v>197</v>
      </c>
    </row>
    <row r="6" spans="1:3">
      <c r="A6" s="164">
        <v>1</v>
      </c>
      <c r="B6" s="166" t="s">
        <v>391</v>
      </c>
      <c r="C6" s="167">
        <v>3411.1927999999998</v>
      </c>
    </row>
    <row r="7" spans="1:3">
      <c r="A7" s="164">
        <v>2</v>
      </c>
      <c r="B7" s="166" t="s">
        <v>621</v>
      </c>
      <c r="C7" s="168">
        <v>4.9536000000000003E-4</v>
      </c>
    </row>
    <row r="8" spans="1:3" ht="28.5">
      <c r="A8" s="164">
        <v>3</v>
      </c>
      <c r="B8" s="166" t="s">
        <v>622</v>
      </c>
      <c r="C8" s="169">
        <v>1.6898</v>
      </c>
    </row>
  </sheetData>
  <conditionalFormatting sqref="C6:C8">
    <cfRule type="cellIs" dxfId="0" priority="1" stopIfTrue="1" operator="lessThan">
      <formula>0</formula>
    </cfRule>
  </conditionalFormatting>
  <pageMargins left="0.7" right="0.7" top="0.75" bottom="0.75" header="0.3" footer="0.3"/>
  <pageSetup paperSize="9" scale="8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dimension ref="A1:C6"/>
  <sheetViews>
    <sheetView workbookViewId="0">
      <selection activeCell="A2" sqref="A2"/>
    </sheetView>
  </sheetViews>
  <sheetFormatPr defaultColWidth="7.625" defaultRowHeight="18" customHeight="1"/>
  <cols>
    <col min="1" max="1" width="10.25" style="90" customWidth="1"/>
    <col min="2" max="2" width="93" customWidth="1"/>
  </cols>
  <sheetData>
    <row r="1" spans="1:3" s="101" customFormat="1" ht="15">
      <c r="A1" s="21">
        <v>2</v>
      </c>
      <c r="B1" s="13" t="s">
        <v>13</v>
      </c>
      <c r="C1" s="100"/>
    </row>
    <row r="2" spans="1:3" s="101" customFormat="1" ht="15">
      <c r="A2" s="25" t="s">
        <v>38</v>
      </c>
      <c r="B2" s="127" t="s">
        <v>39</v>
      </c>
      <c r="C2" s="100"/>
    </row>
    <row r="3" spans="1:3" ht="28.5">
      <c r="A3" s="8" t="s">
        <v>40</v>
      </c>
      <c r="B3" s="7" t="s">
        <v>41</v>
      </c>
      <c r="C3" s="99"/>
    </row>
    <row r="6" spans="1:3" ht="14.25">
      <c r="B6" s="28"/>
      <c r="C6" s="28"/>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pageSetup paperSize="9" orientation="landscape" r:id="rId1"/>
  <ignoredErrors>
    <ignoredError sqref="A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dimension ref="A1:E55"/>
  <sheetViews>
    <sheetView topLeftCell="A22" zoomScaleNormal="100" workbookViewId="0">
      <selection activeCell="A55" sqref="A53:C55"/>
    </sheetView>
  </sheetViews>
  <sheetFormatPr defaultColWidth="10" defaultRowHeight="14.25"/>
  <cols>
    <col min="2" max="2" width="58" customWidth="1"/>
    <col min="3" max="3" width="24.875" customWidth="1"/>
    <col min="4" max="5" width="24.875" hidden="1" customWidth="1"/>
  </cols>
  <sheetData>
    <row r="1" spans="1:5" ht="20.25">
      <c r="A1" s="170" t="s">
        <v>41</v>
      </c>
    </row>
    <row r="2" spans="1:5" ht="15.75" customHeight="1">
      <c r="A2" s="29" t="s">
        <v>196</v>
      </c>
    </row>
    <row r="3" spans="1:5" ht="15.75" customHeight="1">
      <c r="A3" s="29" t="s">
        <v>200</v>
      </c>
    </row>
    <row r="5" spans="1:5" ht="15">
      <c r="C5" s="171" t="s">
        <v>197</v>
      </c>
      <c r="D5" s="171" t="s">
        <v>531</v>
      </c>
      <c r="E5" s="171" t="s">
        <v>198</v>
      </c>
    </row>
    <row r="6" spans="1:5" ht="45">
      <c r="A6" s="172"/>
      <c r="C6" s="173" t="s">
        <v>250</v>
      </c>
      <c r="D6" s="174" t="s">
        <v>623</v>
      </c>
      <c r="E6" s="173" t="s">
        <v>624</v>
      </c>
    </row>
    <row r="7" spans="1:5" ht="15">
      <c r="A7" s="762" t="s">
        <v>625</v>
      </c>
      <c r="B7" s="763"/>
      <c r="C7" s="763"/>
      <c r="D7" s="763"/>
      <c r="E7" s="764"/>
    </row>
    <row r="8" spans="1:5">
      <c r="A8" s="175">
        <v>1</v>
      </c>
      <c r="B8" s="176" t="s">
        <v>626</v>
      </c>
      <c r="C8" s="177">
        <v>385.5</v>
      </c>
      <c r="D8" s="178"/>
      <c r="E8" s="176"/>
    </row>
    <row r="9" spans="1:5">
      <c r="A9" s="175">
        <v>2</v>
      </c>
      <c r="B9" s="176" t="s">
        <v>627</v>
      </c>
      <c r="C9" s="177">
        <v>57.7</v>
      </c>
      <c r="D9" s="178"/>
      <c r="E9" s="176"/>
    </row>
    <row r="10" spans="1:5" ht="15" hidden="1">
      <c r="A10" s="179">
        <v>3</v>
      </c>
      <c r="B10" s="180" t="s">
        <v>628</v>
      </c>
      <c r="C10" s="181"/>
      <c r="D10" s="182"/>
      <c r="E10" s="183"/>
    </row>
    <row r="11" spans="1:5" ht="15" hidden="1">
      <c r="A11" s="179">
        <v>4</v>
      </c>
      <c r="B11" s="180" t="s">
        <v>628</v>
      </c>
      <c r="C11" s="181"/>
      <c r="D11" s="182"/>
      <c r="E11" s="183"/>
    </row>
    <row r="12" spans="1:5" ht="15" hidden="1">
      <c r="A12" s="179">
        <v>5</v>
      </c>
      <c r="B12" s="180" t="s">
        <v>628</v>
      </c>
      <c r="C12" s="181"/>
      <c r="D12" s="182"/>
      <c r="E12" s="183"/>
    </row>
    <row r="13" spans="1:5">
      <c r="A13" s="175">
        <v>6</v>
      </c>
      <c r="B13" s="176" t="s">
        <v>629</v>
      </c>
      <c r="C13" s="177">
        <v>69.599999999999994</v>
      </c>
      <c r="D13" s="176"/>
      <c r="E13" s="176"/>
    </row>
    <row r="14" spans="1:5" ht="16.5" hidden="1" customHeight="1">
      <c r="A14" s="179">
        <v>7</v>
      </c>
      <c r="B14" s="180" t="s">
        <v>628</v>
      </c>
      <c r="C14" s="184"/>
      <c r="D14" s="185"/>
      <c r="E14" s="186"/>
    </row>
    <row r="15" spans="1:5" ht="15" hidden="1">
      <c r="A15" s="179">
        <v>8</v>
      </c>
      <c r="B15" s="180" t="s">
        <v>628</v>
      </c>
      <c r="C15" s="184"/>
      <c r="D15" s="185"/>
      <c r="E15" s="186"/>
    </row>
    <row r="16" spans="1:5">
      <c r="A16" s="175">
        <v>11</v>
      </c>
      <c r="B16" s="42" t="s">
        <v>630</v>
      </c>
      <c r="C16" s="177">
        <v>512.79999999999995</v>
      </c>
      <c r="D16" s="176"/>
      <c r="E16" s="176"/>
    </row>
    <row r="17" spans="1:5" ht="15.75" customHeight="1">
      <c r="A17" s="765" t="s">
        <v>631</v>
      </c>
      <c r="B17" s="766"/>
      <c r="C17" s="766"/>
      <c r="D17" s="766"/>
      <c r="E17" s="767"/>
    </row>
    <row r="18" spans="1:5" ht="28.5">
      <c r="A18" s="187">
        <v>12</v>
      </c>
      <c r="B18" s="42" t="s">
        <v>632</v>
      </c>
      <c r="C18" s="188">
        <v>0</v>
      </c>
      <c r="D18" s="176"/>
      <c r="E18" s="176"/>
    </row>
    <row r="19" spans="1:5" ht="42.75">
      <c r="A19" s="187" t="s">
        <v>633</v>
      </c>
      <c r="B19" s="42" t="s">
        <v>634</v>
      </c>
      <c r="C19" s="188">
        <v>0</v>
      </c>
      <c r="D19" s="176"/>
      <c r="E19" s="176"/>
    </row>
    <row r="20" spans="1:5" s="1" customFormat="1" ht="31.5" customHeight="1">
      <c r="A20" s="129" t="s">
        <v>635</v>
      </c>
      <c r="B20" s="42" t="s">
        <v>636</v>
      </c>
      <c r="C20" s="188">
        <v>0</v>
      </c>
      <c r="D20" s="176"/>
      <c r="E20" s="176"/>
    </row>
    <row r="21" spans="1:5" s="1" customFormat="1" ht="31.5" customHeight="1">
      <c r="A21" s="129" t="s">
        <v>637</v>
      </c>
      <c r="B21" s="189" t="s">
        <v>638</v>
      </c>
      <c r="C21" s="188">
        <v>0</v>
      </c>
      <c r="D21" s="176"/>
      <c r="E21" s="176"/>
    </row>
    <row r="22" spans="1:5" ht="28.5">
      <c r="A22" s="175">
        <v>13</v>
      </c>
      <c r="B22" s="189" t="s">
        <v>639</v>
      </c>
      <c r="C22" s="197">
        <v>1570.2</v>
      </c>
      <c r="D22" s="176"/>
      <c r="E22" s="176"/>
    </row>
    <row r="23" spans="1:5" ht="28.5">
      <c r="A23" s="190" t="s">
        <v>640</v>
      </c>
      <c r="B23" s="42" t="s">
        <v>641</v>
      </c>
      <c r="C23" s="197">
        <v>84.6</v>
      </c>
      <c r="D23" s="176"/>
      <c r="E23" s="176"/>
    </row>
    <row r="24" spans="1:5" ht="28.5">
      <c r="A24" s="175">
        <v>14</v>
      </c>
      <c r="B24" s="42" t="s">
        <v>642</v>
      </c>
      <c r="C24" s="197">
        <v>1654.8</v>
      </c>
      <c r="D24" s="176"/>
      <c r="E24" s="176"/>
    </row>
    <row r="25" spans="1:5" ht="15" hidden="1">
      <c r="A25" s="179">
        <v>15</v>
      </c>
      <c r="B25" s="191" t="s">
        <v>628</v>
      </c>
      <c r="C25" s="634"/>
      <c r="D25" s="192"/>
      <c r="E25" s="192"/>
    </row>
    <row r="26" spans="1:5" ht="15" hidden="1">
      <c r="A26" s="179">
        <v>16</v>
      </c>
      <c r="B26" s="191" t="s">
        <v>628</v>
      </c>
      <c r="C26" s="634"/>
      <c r="D26" s="192"/>
      <c r="E26" s="192"/>
    </row>
    <row r="27" spans="1:5" ht="16.5" customHeight="1">
      <c r="A27" s="175">
        <v>17</v>
      </c>
      <c r="B27" s="193" t="s">
        <v>643</v>
      </c>
      <c r="C27" s="197">
        <v>1654.8</v>
      </c>
      <c r="D27" s="193"/>
      <c r="E27" s="193"/>
    </row>
    <row r="28" spans="1:5" ht="16.5" customHeight="1">
      <c r="A28" s="190" t="s">
        <v>644</v>
      </c>
      <c r="B28" s="193" t="s">
        <v>645</v>
      </c>
      <c r="C28" s="177">
        <v>0</v>
      </c>
      <c r="D28" s="193"/>
      <c r="E28" s="193"/>
    </row>
    <row r="29" spans="1:5" ht="15">
      <c r="A29" s="768" t="s">
        <v>646</v>
      </c>
      <c r="B29" s="769"/>
      <c r="C29" s="769"/>
      <c r="D29" s="769"/>
      <c r="E29" s="770"/>
    </row>
    <row r="30" spans="1:5">
      <c r="A30" s="175">
        <v>18</v>
      </c>
      <c r="B30" s="41" t="s">
        <v>647</v>
      </c>
      <c r="C30" s="197">
        <v>2167.6</v>
      </c>
      <c r="D30" s="193"/>
      <c r="E30" s="193"/>
    </row>
    <row r="31" spans="1:5" ht="76.5" hidden="1" customHeight="1">
      <c r="A31" s="175">
        <v>19</v>
      </c>
      <c r="B31" s="41" t="s">
        <v>648</v>
      </c>
      <c r="C31" s="197"/>
      <c r="D31" s="194"/>
      <c r="E31" s="195"/>
    </row>
    <row r="32" spans="1:5" ht="15" hidden="1">
      <c r="A32" s="175">
        <v>20</v>
      </c>
      <c r="B32" s="41" t="s">
        <v>649</v>
      </c>
      <c r="C32" s="197"/>
      <c r="D32" s="194"/>
      <c r="E32" s="195"/>
    </row>
    <row r="33" spans="1:5" ht="15" hidden="1">
      <c r="A33" s="179">
        <v>21</v>
      </c>
      <c r="B33" s="191" t="s">
        <v>628</v>
      </c>
      <c r="C33" s="197"/>
      <c r="D33" s="196"/>
      <c r="E33" s="196"/>
    </row>
    <row r="34" spans="1:5">
      <c r="A34" s="175">
        <v>22</v>
      </c>
      <c r="B34" s="41" t="s">
        <v>650</v>
      </c>
      <c r="C34" s="197">
        <v>2167.6</v>
      </c>
      <c r="D34" s="193"/>
      <c r="E34" s="193"/>
    </row>
    <row r="35" spans="1:5" ht="15">
      <c r="A35" s="190" t="s">
        <v>651</v>
      </c>
      <c r="B35" s="41" t="s">
        <v>652</v>
      </c>
      <c r="C35" s="177">
        <v>512.79999999999995</v>
      </c>
      <c r="D35" s="195"/>
      <c r="E35" s="195"/>
    </row>
    <row r="36" spans="1:5" ht="15">
      <c r="A36" s="771" t="s">
        <v>653</v>
      </c>
      <c r="B36" s="772"/>
      <c r="C36" s="772"/>
      <c r="D36" s="772"/>
      <c r="E36" s="773"/>
    </row>
    <row r="37" spans="1:5" ht="36.75" customHeight="1">
      <c r="A37" s="175">
        <v>23</v>
      </c>
      <c r="B37" s="41" t="s">
        <v>391</v>
      </c>
      <c r="C37" s="197">
        <v>3411.2</v>
      </c>
      <c r="D37" s="193"/>
      <c r="E37" s="193"/>
    </row>
    <row r="38" spans="1:5">
      <c r="A38" s="175">
        <v>24</v>
      </c>
      <c r="B38" s="41" t="s">
        <v>230</v>
      </c>
      <c r="C38" s="197">
        <v>10468.9</v>
      </c>
      <c r="D38" s="193"/>
      <c r="E38" s="193"/>
    </row>
    <row r="39" spans="1:5" ht="15.75" customHeight="1">
      <c r="A39" s="774" t="s">
        <v>654</v>
      </c>
      <c r="B39" s="775"/>
      <c r="C39" s="775"/>
      <c r="D39" s="775"/>
      <c r="E39" s="776"/>
    </row>
    <row r="40" spans="1:5" ht="28.5">
      <c r="A40" s="175">
        <v>25</v>
      </c>
      <c r="B40" s="41" t="s">
        <v>655</v>
      </c>
      <c r="C40" s="198">
        <v>0.63539999999999996</v>
      </c>
      <c r="D40" s="193"/>
      <c r="E40" s="193"/>
    </row>
    <row r="41" spans="1:5" ht="15">
      <c r="A41" s="190" t="s">
        <v>334</v>
      </c>
      <c r="B41" s="41" t="s">
        <v>652</v>
      </c>
      <c r="C41" s="198">
        <v>0.15029999999999999</v>
      </c>
      <c r="D41" s="195"/>
      <c r="E41" s="195"/>
    </row>
    <row r="42" spans="1:5" ht="28.5">
      <c r="A42" s="175">
        <v>26</v>
      </c>
      <c r="B42" s="41" t="s">
        <v>656</v>
      </c>
      <c r="C42" s="198">
        <v>0.20699999999999999</v>
      </c>
      <c r="D42" s="193"/>
      <c r="E42" s="193"/>
    </row>
    <row r="43" spans="1:5" ht="15">
      <c r="A43" s="190" t="s">
        <v>657</v>
      </c>
      <c r="B43" s="41" t="s">
        <v>652</v>
      </c>
      <c r="C43" s="198">
        <v>4.9000000000000002E-2</v>
      </c>
      <c r="D43" s="195"/>
      <c r="E43" s="195"/>
    </row>
    <row r="44" spans="1:5" s="204" customFormat="1" ht="30" hidden="1">
      <c r="A44" s="199">
        <v>27</v>
      </c>
      <c r="B44" s="200" t="s">
        <v>658</v>
      </c>
      <c r="C44" s="201">
        <v>0</v>
      </c>
      <c r="D44" s="202"/>
      <c r="E44" s="203"/>
    </row>
    <row r="45" spans="1:5" s="204" customFormat="1" ht="15.75" hidden="1">
      <c r="A45" s="199">
        <v>28</v>
      </c>
      <c r="B45" s="200" t="s">
        <v>659</v>
      </c>
      <c r="C45" s="205"/>
      <c r="D45" s="202"/>
      <c r="E45" s="203"/>
    </row>
    <row r="46" spans="1:5" s="204" customFormat="1" ht="15.75" hidden="1">
      <c r="A46" s="199">
        <v>29</v>
      </c>
      <c r="B46" s="206" t="s">
        <v>397</v>
      </c>
      <c r="C46" s="205"/>
      <c r="D46" s="202"/>
      <c r="E46" s="203"/>
    </row>
    <row r="47" spans="1:5" s="204" customFormat="1" ht="15.75" hidden="1">
      <c r="A47" s="199">
        <v>30</v>
      </c>
      <c r="B47" s="206" t="s">
        <v>660</v>
      </c>
      <c r="C47" s="205"/>
      <c r="D47" s="202"/>
      <c r="E47" s="203"/>
    </row>
    <row r="48" spans="1:5" s="204" customFormat="1" ht="15.75" hidden="1">
      <c r="A48" s="199">
        <v>31</v>
      </c>
      <c r="B48" s="206" t="s">
        <v>399</v>
      </c>
      <c r="C48" s="205"/>
      <c r="D48" s="202"/>
      <c r="E48" s="207"/>
    </row>
    <row r="49" spans="1:5" s="204" customFormat="1" ht="30" hidden="1">
      <c r="A49" s="199" t="s">
        <v>661</v>
      </c>
      <c r="B49" s="206" t="s">
        <v>662</v>
      </c>
      <c r="C49" s="205"/>
      <c r="D49" s="202"/>
      <c r="E49" s="208"/>
    </row>
    <row r="50" spans="1:5" s="204" customFormat="1" ht="15.75" hidden="1">
      <c r="A50" s="777" t="s">
        <v>663</v>
      </c>
      <c r="B50" s="778"/>
      <c r="C50" s="778"/>
      <c r="D50" s="778"/>
      <c r="E50" s="779"/>
    </row>
    <row r="51" spans="1:5" s="204" customFormat="1" ht="30" hidden="1">
      <c r="A51" s="199" t="s">
        <v>664</v>
      </c>
      <c r="B51" s="200" t="s">
        <v>665</v>
      </c>
      <c r="C51" s="208"/>
      <c r="D51" s="202"/>
      <c r="E51" s="208"/>
    </row>
    <row r="52" spans="1:5" s="204" customFormat="1" ht="15"/>
    <row r="53" spans="1:5" ht="43.5" customHeight="1">
      <c r="A53" s="746" t="s">
        <v>666</v>
      </c>
      <c r="B53" s="746"/>
      <c r="C53" s="746"/>
    </row>
    <row r="54" spans="1:5">
      <c r="A54" s="708"/>
      <c r="B54" s="708"/>
      <c r="C54" s="715"/>
      <c r="D54" s="130"/>
      <c r="E54" s="130"/>
    </row>
    <row r="55" spans="1:5" ht="28.9" customHeight="1">
      <c r="A55" s="746" t="s">
        <v>2009</v>
      </c>
      <c r="B55" s="746"/>
      <c r="C55" s="746"/>
    </row>
  </sheetData>
  <mergeCells count="8">
    <mergeCell ref="A53:C53"/>
    <mergeCell ref="A55:C55"/>
    <mergeCell ref="A7:E7"/>
    <mergeCell ref="A17:E17"/>
    <mergeCell ref="A29:E29"/>
    <mergeCell ref="A36:E36"/>
    <mergeCell ref="A39:E39"/>
    <mergeCell ref="A50:E50"/>
  </mergeCells>
  <pageMargins left="0.7" right="0.7" top="0.75" bottom="0.75" header="0.3" footer="0.3"/>
  <pageSetup paperSize="9" scale="71"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dimension ref="A1:B5"/>
  <sheetViews>
    <sheetView zoomScaleNormal="100" workbookViewId="0">
      <selection activeCell="A4" sqref="A4"/>
    </sheetView>
  </sheetViews>
  <sheetFormatPr defaultColWidth="7.625" defaultRowHeight="18" customHeight="1"/>
  <cols>
    <col min="1" max="1" width="132.75" customWidth="1"/>
  </cols>
  <sheetData>
    <row r="1" spans="1:2" s="101" customFormat="1" ht="15">
      <c r="A1" s="13" t="s">
        <v>3</v>
      </c>
    </row>
    <row r="2" spans="1:2" s="1" customFormat="1" ht="14.25">
      <c r="A2" s="9" t="s">
        <v>4</v>
      </c>
      <c r="B2" s="99"/>
    </row>
    <row r="3" spans="1:2" s="1" customFormat="1" ht="14.25">
      <c r="A3" s="9" t="s">
        <v>2004</v>
      </c>
      <c r="B3" s="99"/>
    </row>
    <row r="5" spans="1:2" ht="14.25">
      <c r="A5" s="28"/>
    </row>
  </sheetData>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dimension ref="A1:C9"/>
  <sheetViews>
    <sheetView workbookViewId="0">
      <selection activeCell="A2" sqref="A2"/>
    </sheetView>
  </sheetViews>
  <sheetFormatPr defaultColWidth="7.625" defaultRowHeight="18" customHeight="1"/>
  <cols>
    <col min="1" max="1" width="11.75" style="90" customWidth="1"/>
    <col min="2" max="2" width="100.875" bestFit="1" customWidth="1"/>
  </cols>
  <sheetData>
    <row r="1" spans="1:3" s="101" customFormat="1" ht="15">
      <c r="A1" s="21">
        <v>2</v>
      </c>
      <c r="B1" s="13" t="s">
        <v>13</v>
      </c>
      <c r="C1" s="100"/>
    </row>
    <row r="2" spans="1:3" s="101" customFormat="1" ht="15">
      <c r="A2" s="25" t="s">
        <v>42</v>
      </c>
      <c r="B2" s="209" t="s">
        <v>43</v>
      </c>
      <c r="C2" s="100"/>
    </row>
    <row r="3" spans="1:3" ht="14.25">
      <c r="A3" s="8" t="s">
        <v>44</v>
      </c>
      <c r="B3" s="89" t="s">
        <v>45</v>
      </c>
      <c r="C3" s="99"/>
    </row>
    <row r="4" spans="1:3" ht="14.25">
      <c r="A4" s="8" t="s">
        <v>46</v>
      </c>
      <c r="B4" s="89" t="s">
        <v>47</v>
      </c>
      <c r="C4" s="99"/>
    </row>
    <row r="5" spans="1:3" ht="14.25">
      <c r="A5" s="8" t="s">
        <v>48</v>
      </c>
      <c r="B5" s="89" t="s">
        <v>49</v>
      </c>
      <c r="C5" s="99"/>
    </row>
    <row r="6" spans="1:3" ht="14.25">
      <c r="A6" s="9" t="s">
        <v>50</v>
      </c>
      <c r="B6" s="9" t="s">
        <v>667</v>
      </c>
      <c r="C6" s="99"/>
    </row>
    <row r="9" spans="1:3" ht="14.25">
      <c r="B9" s="28"/>
      <c r="C9" s="28"/>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pageSetup paperSize="9" orientation="landscape" r:id="rId1"/>
  <ignoredErrors>
    <ignoredError sqref="A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dimension ref="A1:D26"/>
  <sheetViews>
    <sheetView zoomScaleNormal="100" workbookViewId="0">
      <selection activeCell="A23" sqref="A23:C26"/>
    </sheetView>
  </sheetViews>
  <sheetFormatPr defaultColWidth="8.125" defaultRowHeight="14.25"/>
  <cols>
    <col min="1" max="1" width="8.125" style="211"/>
    <col min="2" max="2" width="48.625" style="211" customWidth="1"/>
    <col min="3" max="3" width="17.125" style="213" customWidth="1"/>
    <col min="4" max="16384" width="8.125" style="211"/>
  </cols>
  <sheetData>
    <row r="1" spans="1:4" ht="20.25">
      <c r="A1" s="26" t="s">
        <v>45</v>
      </c>
      <c r="B1" s="26"/>
      <c r="C1" s="26"/>
      <c r="D1" s="210"/>
    </row>
    <row r="2" spans="1:4" ht="20.25">
      <c r="A2" s="29" t="s">
        <v>200</v>
      </c>
      <c r="B2" s="26"/>
      <c r="C2" s="26"/>
      <c r="D2" s="210"/>
    </row>
    <row r="3" spans="1:4" ht="15.75">
      <c r="A3" s="29" t="s">
        <v>196</v>
      </c>
      <c r="C3" s="212"/>
      <c r="D3" s="210"/>
    </row>
    <row r="4" spans="1:4" ht="15">
      <c r="D4" s="210"/>
    </row>
    <row r="5" spans="1:4" ht="15">
      <c r="A5" s="214"/>
      <c r="B5" s="214"/>
      <c r="C5" s="215" t="s">
        <v>197</v>
      </c>
      <c r="D5" s="210"/>
    </row>
    <row r="6" spans="1:4" ht="15">
      <c r="A6" s="214"/>
      <c r="B6" s="214"/>
      <c r="C6" s="215" t="s">
        <v>668</v>
      </c>
      <c r="D6" s="210"/>
    </row>
    <row r="7" spans="1:4" ht="15.75">
      <c r="A7" s="216">
        <v>1</v>
      </c>
      <c r="B7" s="42" t="s">
        <v>669</v>
      </c>
      <c r="C7" s="45">
        <v>10431.7279</v>
      </c>
      <c r="D7" s="217"/>
    </row>
    <row r="8" spans="1:4" ht="42.75" hidden="1">
      <c r="A8" s="216">
        <v>2</v>
      </c>
      <c r="B8" s="42" t="s">
        <v>670</v>
      </c>
      <c r="C8" s="45"/>
      <c r="D8" s="217"/>
    </row>
    <row r="9" spans="1:4" ht="42.75" hidden="1">
      <c r="A9" s="216">
        <v>3</v>
      </c>
      <c r="B9" s="42" t="s">
        <v>671</v>
      </c>
      <c r="C9" s="45"/>
      <c r="D9" s="210"/>
    </row>
    <row r="10" spans="1:4" ht="29.25" hidden="1">
      <c r="A10" s="216">
        <v>4</v>
      </c>
      <c r="B10" s="42" t="s">
        <v>672</v>
      </c>
      <c r="C10" s="45"/>
      <c r="D10" s="210"/>
    </row>
    <row r="11" spans="1:4" ht="57" hidden="1">
      <c r="A11" s="216">
        <v>5</v>
      </c>
      <c r="B11" s="42" t="s">
        <v>673</v>
      </c>
      <c r="C11" s="45"/>
      <c r="D11" s="210"/>
    </row>
    <row r="12" spans="1:4" ht="28.5" hidden="1">
      <c r="A12" s="216">
        <v>6</v>
      </c>
      <c r="B12" s="42" t="s">
        <v>674</v>
      </c>
      <c r="C12" s="45"/>
      <c r="D12" s="210"/>
    </row>
    <row r="13" spans="1:4" ht="15" hidden="1">
      <c r="A13" s="216">
        <v>7</v>
      </c>
      <c r="B13" s="42" t="s">
        <v>675</v>
      </c>
      <c r="C13" s="45"/>
      <c r="D13" s="210"/>
    </row>
    <row r="14" spans="1:4" ht="15">
      <c r="A14" s="216">
        <v>8</v>
      </c>
      <c r="B14" s="42" t="s">
        <v>676</v>
      </c>
      <c r="C14" s="218">
        <v>10.110799999999999</v>
      </c>
      <c r="D14" s="210"/>
    </row>
    <row r="15" spans="1:4" ht="15" hidden="1">
      <c r="A15" s="216">
        <v>9</v>
      </c>
      <c r="B15" s="42" t="s">
        <v>677</v>
      </c>
      <c r="C15" s="218"/>
      <c r="D15" s="210"/>
    </row>
    <row r="16" spans="1:4" ht="42.75">
      <c r="A16" s="216">
        <v>10</v>
      </c>
      <c r="B16" s="42" t="s">
        <v>678</v>
      </c>
      <c r="C16" s="218">
        <v>209.86949999999999</v>
      </c>
      <c r="D16" s="210"/>
    </row>
    <row r="17" spans="1:4" ht="42.75" hidden="1">
      <c r="A17" s="216">
        <v>11</v>
      </c>
      <c r="B17" s="42" t="s">
        <v>679</v>
      </c>
      <c r="C17" s="218"/>
      <c r="D17" s="210"/>
    </row>
    <row r="18" spans="1:4" ht="42.75" hidden="1">
      <c r="A18" s="216" t="s">
        <v>680</v>
      </c>
      <c r="B18" s="42" t="s">
        <v>681</v>
      </c>
      <c r="C18" s="218"/>
      <c r="D18" s="210"/>
    </row>
    <row r="19" spans="1:4" ht="42.75" hidden="1">
      <c r="A19" s="216" t="s">
        <v>682</v>
      </c>
      <c r="B19" s="42" t="s">
        <v>683</v>
      </c>
      <c r="C19" s="218"/>
      <c r="D19" s="210"/>
    </row>
    <row r="20" spans="1:4" ht="15">
      <c r="A20" s="216">
        <v>12</v>
      </c>
      <c r="B20" s="42" t="s">
        <v>684</v>
      </c>
      <c r="C20" s="45">
        <v>-182.83340000000001</v>
      </c>
      <c r="D20" s="210"/>
    </row>
    <row r="21" spans="1:4" ht="15">
      <c r="A21" s="216">
        <v>13</v>
      </c>
      <c r="B21" s="219" t="s">
        <v>685</v>
      </c>
      <c r="C21" s="220">
        <v>10468.879300000001</v>
      </c>
      <c r="D21" s="210"/>
    </row>
    <row r="23" spans="1:4" ht="27.75" customHeight="1">
      <c r="A23" s="780" t="s">
        <v>686</v>
      </c>
      <c r="B23" s="780"/>
      <c r="C23" s="780"/>
    </row>
    <row r="24" spans="1:4">
      <c r="A24" s="709"/>
      <c r="B24" s="709"/>
      <c r="C24" s="710"/>
    </row>
    <row r="25" spans="1:4" ht="30" customHeight="1">
      <c r="A25" s="780" t="s">
        <v>687</v>
      </c>
      <c r="B25" s="780"/>
      <c r="C25" s="780"/>
    </row>
    <row r="26" spans="1:4">
      <c r="A26" s="709"/>
      <c r="B26" s="709"/>
      <c r="C26" s="710"/>
    </row>
  </sheetData>
  <mergeCells count="2">
    <mergeCell ref="A23:C23"/>
    <mergeCell ref="A25:C25"/>
  </mergeCells>
  <pageMargins left="0.7" right="0.7" top="0.75" bottom="0.75" header="0.3" footer="0.3"/>
  <pageSetup paperSize="9" scale="9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dimension ref="A1:J75"/>
  <sheetViews>
    <sheetView zoomScaleNormal="100" workbookViewId="0">
      <selection activeCell="J52" sqref="J52"/>
    </sheetView>
  </sheetViews>
  <sheetFormatPr defaultColWidth="8.125" defaultRowHeight="14.25"/>
  <cols>
    <col min="1" max="1" width="8.375" style="268" customWidth="1"/>
    <col min="2" max="2" width="69.5" style="221" customWidth="1"/>
    <col min="3" max="3" width="16" style="222" customWidth="1"/>
    <col min="4" max="4" width="16" style="221" customWidth="1"/>
    <col min="5" max="16384" width="8.125" style="221"/>
  </cols>
  <sheetData>
    <row r="1" spans="1:4" ht="20.25">
      <c r="A1" s="3" t="s">
        <v>47</v>
      </c>
      <c r="C1" s="221"/>
    </row>
    <row r="2" spans="1:4" ht="15">
      <c r="A2" s="29" t="s">
        <v>196</v>
      </c>
    </row>
    <row r="3" spans="1:4">
      <c r="A3" s="221"/>
      <c r="B3" s="1"/>
      <c r="C3" s="1"/>
      <c r="D3" s="1"/>
    </row>
    <row r="4" spans="1:4" ht="15">
      <c r="A4" s="223"/>
      <c r="B4" s="1"/>
      <c r="C4" s="783" t="s">
        <v>688</v>
      </c>
      <c r="D4" s="784"/>
    </row>
    <row r="5" spans="1:4">
      <c r="A5" s="224"/>
      <c r="B5" s="225"/>
      <c r="C5" s="114" t="s">
        <v>197</v>
      </c>
      <c r="D5" s="114" t="s">
        <v>531</v>
      </c>
    </row>
    <row r="6" spans="1:4" ht="15">
      <c r="A6" s="226"/>
      <c r="B6" s="227"/>
      <c r="C6" s="611" t="s">
        <v>200</v>
      </c>
      <c r="D6" s="612" t="s">
        <v>202</v>
      </c>
    </row>
    <row r="7" spans="1:4" ht="15">
      <c r="A7" s="785" t="s">
        <v>689</v>
      </c>
      <c r="B7" s="786"/>
      <c r="C7" s="787"/>
      <c r="D7" s="228"/>
    </row>
    <row r="8" spans="1:4">
      <c r="A8" s="229">
        <v>1</v>
      </c>
      <c r="B8" s="230" t="s">
        <v>690</v>
      </c>
      <c r="C8" s="232">
        <v>10439.9362</v>
      </c>
      <c r="D8" s="232">
        <v>10967.006100000001</v>
      </c>
    </row>
    <row r="9" spans="1:4" ht="28.5" hidden="1">
      <c r="A9" s="231">
        <v>2</v>
      </c>
      <c r="B9" s="230" t="s">
        <v>691</v>
      </c>
      <c r="C9" s="232"/>
      <c r="D9" s="232">
        <v>0</v>
      </c>
    </row>
    <row r="10" spans="1:4">
      <c r="A10" s="231">
        <v>3</v>
      </c>
      <c r="B10" s="229" t="s">
        <v>692</v>
      </c>
      <c r="C10" s="232">
        <v>-84.4</v>
      </c>
      <c r="D10" s="232">
        <v>-100.711</v>
      </c>
    </row>
    <row r="11" spans="1:4" ht="28.5" hidden="1">
      <c r="A11" s="231">
        <v>4</v>
      </c>
      <c r="B11" s="230" t="s">
        <v>693</v>
      </c>
      <c r="C11" s="232"/>
      <c r="D11" s="232">
        <v>0</v>
      </c>
    </row>
    <row r="12" spans="1:4" hidden="1">
      <c r="A12" s="231">
        <v>5</v>
      </c>
      <c r="B12" s="230" t="s">
        <v>694</v>
      </c>
      <c r="C12" s="232"/>
      <c r="D12" s="232">
        <v>0</v>
      </c>
    </row>
    <row r="13" spans="1:4">
      <c r="A13" s="229">
        <v>6</v>
      </c>
      <c r="B13" s="231" t="s">
        <v>695</v>
      </c>
      <c r="C13" s="234">
        <v>-183.01130000000001</v>
      </c>
      <c r="D13" s="234">
        <v>-192.81880000000001</v>
      </c>
    </row>
    <row r="14" spans="1:4" ht="15">
      <c r="A14" s="235">
        <v>7</v>
      </c>
      <c r="B14" s="236" t="s">
        <v>696</v>
      </c>
      <c r="C14" s="234">
        <v>10172.5249</v>
      </c>
      <c r="D14" s="234">
        <v>10673.4763</v>
      </c>
    </row>
    <row r="15" spans="1:4" ht="15.75" customHeight="1">
      <c r="A15" s="788" t="s">
        <v>697</v>
      </c>
      <c r="B15" s="788"/>
      <c r="C15" s="788"/>
      <c r="D15" s="228"/>
    </row>
    <row r="16" spans="1:4" ht="28.5">
      <c r="A16" s="230">
        <v>8</v>
      </c>
      <c r="B16" s="230" t="s">
        <v>698</v>
      </c>
      <c r="C16" s="234">
        <v>42.623899999999999</v>
      </c>
      <c r="D16" s="234">
        <v>35.6</v>
      </c>
    </row>
    <row r="17" spans="1:4">
      <c r="A17" s="230">
        <v>9</v>
      </c>
      <c r="B17" s="237" t="s">
        <v>699</v>
      </c>
      <c r="C17" s="234">
        <v>43.860900000000001</v>
      </c>
      <c r="D17" s="234">
        <v>36.5</v>
      </c>
    </row>
    <row r="18" spans="1:4" ht="28.5" hidden="1">
      <c r="A18" s="238" t="s">
        <v>457</v>
      </c>
      <c r="B18" s="239" t="s">
        <v>700</v>
      </c>
      <c r="C18" s="232"/>
      <c r="D18" s="232">
        <v>0</v>
      </c>
    </row>
    <row r="19" spans="1:4" hidden="1">
      <c r="A19" s="240" t="s">
        <v>461</v>
      </c>
      <c r="B19" s="239" t="s">
        <v>701</v>
      </c>
      <c r="C19" s="232"/>
      <c r="D19" s="232">
        <v>0</v>
      </c>
    </row>
    <row r="20" spans="1:4" ht="14.45" hidden="1" customHeight="1">
      <c r="A20" s="238">
        <v>10</v>
      </c>
      <c r="B20" s="241" t="s">
        <v>702</v>
      </c>
      <c r="C20" s="234"/>
      <c r="D20" s="234">
        <v>0</v>
      </c>
    </row>
    <row r="21" spans="1:4" ht="14.45" hidden="1" customHeight="1">
      <c r="A21" s="238" t="s">
        <v>703</v>
      </c>
      <c r="B21" s="241" t="s">
        <v>704</v>
      </c>
      <c r="C21" s="232"/>
      <c r="D21" s="232">
        <v>0</v>
      </c>
    </row>
    <row r="22" spans="1:4" ht="14.45" hidden="1" customHeight="1">
      <c r="A22" s="238" t="s">
        <v>705</v>
      </c>
      <c r="B22" s="241" t="s">
        <v>706</v>
      </c>
      <c r="C22" s="234"/>
      <c r="D22" s="234">
        <v>0</v>
      </c>
    </row>
    <row r="23" spans="1:4" hidden="1">
      <c r="A23" s="238">
        <v>11</v>
      </c>
      <c r="B23" s="242" t="s">
        <v>707</v>
      </c>
      <c r="C23" s="232"/>
      <c r="D23" s="232">
        <v>0</v>
      </c>
    </row>
    <row r="24" spans="1:4" ht="28.5" hidden="1">
      <c r="A24" s="238">
        <v>12</v>
      </c>
      <c r="B24" s="242" t="s">
        <v>708</v>
      </c>
      <c r="C24" s="232"/>
      <c r="D24" s="232">
        <v>0</v>
      </c>
    </row>
    <row r="25" spans="1:4" ht="15">
      <c r="A25" s="229">
        <v>13</v>
      </c>
      <c r="B25" s="243" t="s">
        <v>709</v>
      </c>
      <c r="C25" s="234">
        <v>86.484800000000007</v>
      </c>
      <c r="D25" s="234">
        <v>72.099999999999994</v>
      </c>
    </row>
    <row r="26" spans="1:4" ht="15">
      <c r="A26" s="788" t="s">
        <v>710</v>
      </c>
      <c r="B26" s="788"/>
      <c r="C26" s="788"/>
      <c r="D26" s="228"/>
    </row>
    <row r="27" spans="1:4" ht="28.5" hidden="1">
      <c r="A27" s="244">
        <v>14</v>
      </c>
      <c r="B27" s="245" t="s">
        <v>711</v>
      </c>
      <c r="C27" s="246">
        <v>0</v>
      </c>
      <c r="D27" s="247">
        <v>0</v>
      </c>
    </row>
    <row r="28" spans="1:4" hidden="1">
      <c r="A28" s="244">
        <v>15</v>
      </c>
      <c r="B28" s="245" t="s">
        <v>712</v>
      </c>
      <c r="C28" s="248">
        <v>0</v>
      </c>
      <c r="D28" s="247">
        <v>0</v>
      </c>
    </row>
    <row r="29" spans="1:4" ht="30.75" hidden="1" customHeight="1">
      <c r="A29" s="244">
        <v>16</v>
      </c>
      <c r="B29" s="245" t="s">
        <v>713</v>
      </c>
      <c r="C29" s="248">
        <v>0</v>
      </c>
      <c r="D29" s="247">
        <v>0</v>
      </c>
    </row>
    <row r="30" spans="1:4" ht="28.5" hidden="1">
      <c r="A30" s="245" t="s">
        <v>714</v>
      </c>
      <c r="B30" s="245" t="s">
        <v>715</v>
      </c>
      <c r="C30" s="248">
        <v>0</v>
      </c>
      <c r="D30" s="247">
        <v>0</v>
      </c>
    </row>
    <row r="31" spans="1:4" hidden="1">
      <c r="A31" s="245">
        <v>17</v>
      </c>
      <c r="B31" s="245" t="s">
        <v>716</v>
      </c>
      <c r="C31" s="248">
        <v>0</v>
      </c>
      <c r="D31" s="247">
        <v>0</v>
      </c>
    </row>
    <row r="32" spans="1:4" hidden="1">
      <c r="A32" s="245" t="s">
        <v>644</v>
      </c>
      <c r="B32" s="245" t="s">
        <v>717</v>
      </c>
      <c r="C32" s="248">
        <v>0</v>
      </c>
      <c r="D32" s="247">
        <v>0</v>
      </c>
    </row>
    <row r="33" spans="1:4" ht="15" hidden="1">
      <c r="A33" s="244">
        <v>18</v>
      </c>
      <c r="B33" s="249" t="s">
        <v>718</v>
      </c>
      <c r="C33" s="246">
        <v>0</v>
      </c>
      <c r="D33" s="247">
        <v>0</v>
      </c>
    </row>
    <row r="34" spans="1:4" ht="15">
      <c r="A34" s="788" t="s">
        <v>719</v>
      </c>
      <c r="B34" s="788"/>
      <c r="C34" s="788"/>
      <c r="D34" s="228"/>
    </row>
    <row r="35" spans="1:4">
      <c r="A35" s="229">
        <v>19</v>
      </c>
      <c r="B35" s="230" t="s">
        <v>720</v>
      </c>
      <c r="C35" s="234">
        <v>608.726</v>
      </c>
      <c r="D35" s="234">
        <v>629.08309999999994</v>
      </c>
    </row>
    <row r="36" spans="1:4">
      <c r="A36" s="229">
        <v>20</v>
      </c>
      <c r="B36" s="230" t="s">
        <v>721</v>
      </c>
      <c r="C36" s="234">
        <v>-398.85640000000001</v>
      </c>
      <c r="D36" s="234">
        <v>-389.48680000000002</v>
      </c>
    </row>
    <row r="37" spans="1:4" ht="34.5" hidden="1" customHeight="1">
      <c r="A37" s="229">
        <v>21</v>
      </c>
      <c r="B37" s="230" t="s">
        <v>722</v>
      </c>
      <c r="C37" s="232"/>
      <c r="D37" s="232">
        <v>0</v>
      </c>
    </row>
    <row r="38" spans="1:4" ht="15">
      <c r="A38" s="229">
        <v>22</v>
      </c>
      <c r="B38" s="236" t="s">
        <v>723</v>
      </c>
      <c r="C38" s="234">
        <v>209.86949999999999</v>
      </c>
      <c r="D38" s="234">
        <v>239.59630000000001</v>
      </c>
    </row>
    <row r="39" spans="1:4" ht="15">
      <c r="A39" s="781" t="s">
        <v>724</v>
      </c>
      <c r="B39" s="782"/>
      <c r="C39" s="782"/>
      <c r="D39" s="228"/>
    </row>
    <row r="40" spans="1:4" ht="28.5" hidden="1">
      <c r="A40" s="250" t="s">
        <v>651</v>
      </c>
      <c r="B40" s="251" t="s">
        <v>725</v>
      </c>
      <c r="C40" s="252">
        <v>0</v>
      </c>
      <c r="D40" s="247">
        <v>0</v>
      </c>
    </row>
    <row r="41" spans="1:4" ht="28.5" hidden="1">
      <c r="A41" s="250" t="s">
        <v>726</v>
      </c>
      <c r="B41" s="251" t="s">
        <v>727</v>
      </c>
      <c r="C41" s="252">
        <v>0</v>
      </c>
      <c r="D41" s="247">
        <v>0</v>
      </c>
    </row>
    <row r="42" spans="1:4" ht="28.5" hidden="1">
      <c r="A42" s="253" t="s">
        <v>728</v>
      </c>
      <c r="B42" s="254" t="s">
        <v>729</v>
      </c>
      <c r="C42" s="252">
        <v>0</v>
      </c>
      <c r="D42" s="247">
        <v>0</v>
      </c>
    </row>
    <row r="43" spans="1:4" ht="99.75" hidden="1">
      <c r="A43" s="253" t="s">
        <v>730</v>
      </c>
      <c r="B43" s="255" t="s">
        <v>731</v>
      </c>
      <c r="C43" s="256">
        <v>0</v>
      </c>
      <c r="D43" s="247">
        <v>0</v>
      </c>
    </row>
    <row r="44" spans="1:4" ht="114" hidden="1">
      <c r="A44" s="253" t="s">
        <v>732</v>
      </c>
      <c r="B44" s="257" t="s">
        <v>733</v>
      </c>
      <c r="C44" s="256">
        <v>0</v>
      </c>
      <c r="D44" s="247">
        <v>0</v>
      </c>
    </row>
    <row r="45" spans="1:4" hidden="1">
      <c r="A45" s="253" t="s">
        <v>734</v>
      </c>
      <c r="B45" s="254" t="s">
        <v>735</v>
      </c>
      <c r="C45" s="252">
        <v>0</v>
      </c>
      <c r="D45" s="247">
        <v>0</v>
      </c>
    </row>
    <row r="46" spans="1:4" hidden="1">
      <c r="A46" s="253" t="s">
        <v>736</v>
      </c>
      <c r="B46" s="254" t="s">
        <v>737</v>
      </c>
      <c r="C46" s="252">
        <v>0</v>
      </c>
      <c r="D46" s="247">
        <v>0</v>
      </c>
    </row>
    <row r="47" spans="1:4" ht="28.5" hidden="1">
      <c r="A47" s="253" t="s">
        <v>738</v>
      </c>
      <c r="B47" s="258" t="s">
        <v>739</v>
      </c>
      <c r="C47" s="252">
        <v>0</v>
      </c>
      <c r="D47" s="247">
        <v>0</v>
      </c>
    </row>
    <row r="48" spans="1:4" ht="28.5" hidden="1">
      <c r="A48" s="253" t="s">
        <v>740</v>
      </c>
      <c r="B48" s="258" t="s">
        <v>741</v>
      </c>
      <c r="C48" s="252">
        <v>0</v>
      </c>
      <c r="D48" s="247">
        <v>0</v>
      </c>
    </row>
    <row r="49" spans="1:9" hidden="1">
      <c r="A49" s="253" t="s">
        <v>742</v>
      </c>
      <c r="B49" s="254" t="s">
        <v>743</v>
      </c>
      <c r="C49" s="252">
        <v>0</v>
      </c>
      <c r="D49" s="247">
        <v>0</v>
      </c>
    </row>
    <row r="50" spans="1:9" hidden="1">
      <c r="A50" s="253" t="s">
        <v>744</v>
      </c>
      <c r="B50" s="254" t="s">
        <v>745</v>
      </c>
      <c r="C50" s="256">
        <v>0</v>
      </c>
      <c r="D50" s="247">
        <v>0</v>
      </c>
    </row>
    <row r="51" spans="1:9" ht="15">
      <c r="A51" s="790" t="s">
        <v>746</v>
      </c>
      <c r="B51" s="788"/>
      <c r="C51" s="788"/>
      <c r="D51" s="228"/>
    </row>
    <row r="52" spans="1:9" ht="15">
      <c r="A52" s="229">
        <v>23</v>
      </c>
      <c r="B52" s="259" t="s">
        <v>747</v>
      </c>
      <c r="C52" s="234">
        <v>443.1499</v>
      </c>
      <c r="D52" s="233">
        <v>396.92180000000002</v>
      </c>
      <c r="F52" s="658"/>
      <c r="G52" s="659"/>
    </row>
    <row r="53" spans="1:9" ht="15">
      <c r="A53" s="229">
        <v>24</v>
      </c>
      <c r="B53" s="260" t="s">
        <v>230</v>
      </c>
      <c r="C53" s="234">
        <v>10468.879300000001</v>
      </c>
      <c r="D53" s="233">
        <v>10985.194299999999</v>
      </c>
      <c r="F53" s="658"/>
      <c r="G53" s="659"/>
    </row>
    <row r="54" spans="1:9" ht="15">
      <c r="A54" s="788" t="s">
        <v>229</v>
      </c>
      <c r="B54" s="788"/>
      <c r="C54" s="788"/>
      <c r="D54" s="228"/>
    </row>
    <row r="55" spans="1:9">
      <c r="A55" s="229">
        <v>25</v>
      </c>
      <c r="B55" s="235" t="s">
        <v>229</v>
      </c>
      <c r="C55" s="261">
        <v>4.233E-2</v>
      </c>
      <c r="D55" s="261">
        <v>3.6131999999999997E-2</v>
      </c>
    </row>
    <row r="56" spans="1:9">
      <c r="A56" s="229" t="s">
        <v>748</v>
      </c>
      <c r="B56" s="235" t="s">
        <v>749</v>
      </c>
      <c r="C56" s="261">
        <v>4.233E-2</v>
      </c>
      <c r="D56" s="261">
        <v>3.6131999999999997E-2</v>
      </c>
    </row>
    <row r="57" spans="1:9">
      <c r="A57" s="229" t="s">
        <v>750</v>
      </c>
      <c r="B57" s="235" t="s">
        <v>751</v>
      </c>
      <c r="C57" s="261">
        <v>4.2346000000000002E-2</v>
      </c>
      <c r="D57" s="261">
        <v>3.6145999999999998E-2</v>
      </c>
    </row>
    <row r="58" spans="1:9">
      <c r="A58" s="229">
        <v>26</v>
      </c>
      <c r="B58" s="235" t="s">
        <v>752</v>
      </c>
      <c r="C58" s="261">
        <v>0.03</v>
      </c>
      <c r="D58" s="261">
        <v>0.03</v>
      </c>
    </row>
    <row r="59" spans="1:9">
      <c r="A59" s="229" t="s">
        <v>657</v>
      </c>
      <c r="B59" s="235" t="s">
        <v>753</v>
      </c>
      <c r="C59" s="261">
        <v>0</v>
      </c>
      <c r="D59" s="261">
        <v>0</v>
      </c>
    </row>
    <row r="60" spans="1:9">
      <c r="A60" s="229" t="s">
        <v>754</v>
      </c>
      <c r="B60" s="235" t="s">
        <v>755</v>
      </c>
      <c r="C60" s="261">
        <v>0</v>
      </c>
      <c r="D60" s="261">
        <v>0</v>
      </c>
    </row>
    <row r="61" spans="1:9">
      <c r="A61" s="229">
        <v>27</v>
      </c>
      <c r="B61" s="235" t="s">
        <v>756</v>
      </c>
      <c r="C61" s="261">
        <v>0</v>
      </c>
      <c r="D61" s="261">
        <v>0</v>
      </c>
    </row>
    <row r="62" spans="1:9">
      <c r="A62" s="229" t="s">
        <v>757</v>
      </c>
      <c r="B62" s="235" t="s">
        <v>758</v>
      </c>
      <c r="C62" s="261">
        <v>0.03</v>
      </c>
      <c r="D62" s="261">
        <v>0.03</v>
      </c>
    </row>
    <row r="63" spans="1:9" ht="31.5" customHeight="1">
      <c r="A63" s="791" t="s">
        <v>759</v>
      </c>
      <c r="B63" s="792"/>
      <c r="C63" s="793"/>
      <c r="D63" s="228"/>
    </row>
    <row r="64" spans="1:9" ht="15">
      <c r="A64" s="229" t="s">
        <v>760</v>
      </c>
      <c r="B64" s="231" t="s">
        <v>761</v>
      </c>
      <c r="C64" s="262" t="s">
        <v>762</v>
      </c>
      <c r="D64" s="262" t="s">
        <v>762</v>
      </c>
      <c r="I64" s="263"/>
    </row>
    <row r="65" spans="1:10" s="1" customFormat="1" ht="31.5" customHeight="1">
      <c r="A65" s="794" t="s">
        <v>763</v>
      </c>
      <c r="B65" s="795"/>
      <c r="C65" s="795"/>
      <c r="D65" s="796"/>
    </row>
    <row r="66" spans="1:10" s="1" customFormat="1" ht="28.5" hidden="1">
      <c r="A66" s="240">
        <v>28</v>
      </c>
      <c r="B66" s="42" t="s">
        <v>764</v>
      </c>
      <c r="C66" s="232">
        <v>0</v>
      </c>
      <c r="D66" s="264">
        <v>0</v>
      </c>
      <c r="J66" s="5"/>
    </row>
    <row r="67" spans="1:10" s="1" customFormat="1" ht="42.75" hidden="1">
      <c r="A67" s="240">
        <v>29</v>
      </c>
      <c r="B67" s="42" t="s">
        <v>765</v>
      </c>
      <c r="C67" s="234">
        <v>0</v>
      </c>
      <c r="D67" s="264">
        <v>0</v>
      </c>
      <c r="J67" s="5"/>
    </row>
    <row r="68" spans="1:10" s="1" customFormat="1" ht="57">
      <c r="A68" s="41">
        <v>30</v>
      </c>
      <c r="B68" s="41" t="s">
        <v>766</v>
      </c>
      <c r="C68" s="265">
        <v>10468.879300000001</v>
      </c>
      <c r="D68" s="265">
        <v>10985.194299999999</v>
      </c>
      <c r="G68" s="706"/>
      <c r="J68" s="5"/>
    </row>
    <row r="69" spans="1:10" s="1" customFormat="1" ht="57">
      <c r="A69" s="41" t="s">
        <v>767</v>
      </c>
      <c r="B69" s="41" t="s">
        <v>768</v>
      </c>
      <c r="C69" s="265">
        <v>10464.879300000001</v>
      </c>
      <c r="D69" s="265">
        <v>10981.194299999999</v>
      </c>
      <c r="J69" s="5"/>
    </row>
    <row r="70" spans="1:10" s="1" customFormat="1" ht="57">
      <c r="A70" s="41">
        <v>31</v>
      </c>
      <c r="B70" s="41" t="s">
        <v>769</v>
      </c>
      <c r="C70" s="266">
        <v>4.233E-2</v>
      </c>
      <c r="D70" s="266">
        <v>3.6131999999999997E-2</v>
      </c>
      <c r="J70" s="5"/>
    </row>
    <row r="71" spans="1:10" s="1" customFormat="1" ht="57">
      <c r="A71" s="41" t="s">
        <v>770</v>
      </c>
      <c r="B71" s="41" t="s">
        <v>771</v>
      </c>
      <c r="C71" s="266">
        <v>4.2346000000000002E-2</v>
      </c>
      <c r="D71" s="266">
        <v>3.6145999999999998E-2</v>
      </c>
      <c r="J71" s="5"/>
    </row>
    <row r="73" spans="1:10" ht="28.9" customHeight="1">
      <c r="A73" s="789" t="s">
        <v>772</v>
      </c>
      <c r="B73" s="789"/>
      <c r="C73" s="789"/>
      <c r="D73" s="789"/>
    </row>
    <row r="74" spans="1:10">
      <c r="A74" s="267"/>
      <c r="B74" s="267"/>
      <c r="C74" s="267"/>
      <c r="D74" s="267"/>
    </row>
    <row r="75" spans="1:10" ht="63" customHeight="1">
      <c r="A75" s="789" t="s">
        <v>1970</v>
      </c>
      <c r="B75" s="789"/>
      <c r="C75" s="789"/>
      <c r="D75" s="789"/>
    </row>
  </sheetData>
  <mergeCells count="12">
    <mergeCell ref="A75:D75"/>
    <mergeCell ref="A51:C51"/>
    <mergeCell ref="A54:C54"/>
    <mergeCell ref="A63:C63"/>
    <mergeCell ref="A65:D65"/>
    <mergeCell ref="A73:D73"/>
    <mergeCell ref="A39:C39"/>
    <mergeCell ref="C4:D4"/>
    <mergeCell ref="A7:C7"/>
    <mergeCell ref="A15:C15"/>
    <mergeCell ref="A26:C26"/>
    <mergeCell ref="A34:C34"/>
  </mergeCells>
  <pageMargins left="0.7" right="0.7" top="0.75" bottom="0.75" header="0.3" footer="0.3"/>
  <pageSetup paperSize="9" scale="73" orientation="landscape" r:id="rId1"/>
  <rowBreaks count="1" manualBreakCount="1">
    <brk id="6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dimension ref="A1:C22"/>
  <sheetViews>
    <sheetView zoomScaleNormal="100" workbookViewId="0">
      <selection sqref="A1:C2"/>
    </sheetView>
  </sheetViews>
  <sheetFormatPr defaultColWidth="8.125" defaultRowHeight="14.25"/>
  <cols>
    <col min="1" max="1" width="8.125" style="269"/>
    <col min="2" max="2" width="38.125" style="269" customWidth="1"/>
    <col min="3" max="3" width="26.625" style="269" customWidth="1"/>
    <col min="4" max="16384" width="8.125" style="269"/>
  </cols>
  <sheetData>
    <row r="1" spans="1:3" ht="29.25" customHeight="1">
      <c r="A1" s="798" t="s">
        <v>49</v>
      </c>
      <c r="B1" s="798"/>
      <c r="C1" s="798"/>
    </row>
    <row r="2" spans="1:3" ht="31.5" customHeight="1">
      <c r="A2" s="798"/>
      <c r="B2" s="798"/>
      <c r="C2" s="798"/>
    </row>
    <row r="3" spans="1:3" ht="15">
      <c r="A3" s="29" t="s">
        <v>200</v>
      </c>
      <c r="B3" s="211"/>
      <c r="C3" s="270"/>
    </row>
    <row r="4" spans="1:3" ht="15">
      <c r="A4" s="29" t="s">
        <v>196</v>
      </c>
      <c r="B4" s="211"/>
      <c r="C4" s="270"/>
    </row>
    <row r="5" spans="1:3">
      <c r="A5" s="211"/>
      <c r="B5" s="211"/>
      <c r="C5" s="271" t="s">
        <v>197</v>
      </c>
    </row>
    <row r="6" spans="1:3" ht="15">
      <c r="A6" s="272"/>
      <c r="B6" s="272"/>
      <c r="C6" s="273" t="s">
        <v>688</v>
      </c>
    </row>
    <row r="7" spans="1:3" ht="45">
      <c r="A7" s="274" t="s">
        <v>773</v>
      </c>
      <c r="B7" s="274" t="s">
        <v>774</v>
      </c>
      <c r="C7" s="275">
        <v>10355.5362</v>
      </c>
    </row>
    <row r="8" spans="1:3" hidden="1">
      <c r="A8" s="276" t="s">
        <v>775</v>
      </c>
      <c r="B8" s="277" t="s">
        <v>776</v>
      </c>
      <c r="C8" s="278"/>
    </row>
    <row r="9" spans="1:3">
      <c r="A9" s="276" t="s">
        <v>777</v>
      </c>
      <c r="B9" s="277" t="s">
        <v>778</v>
      </c>
      <c r="C9" s="279">
        <v>10355.5362</v>
      </c>
    </row>
    <row r="10" spans="1:3">
      <c r="A10" s="276" t="s">
        <v>779</v>
      </c>
      <c r="B10" s="277" t="s">
        <v>780</v>
      </c>
      <c r="C10" s="278">
        <v>961.01340000000005</v>
      </c>
    </row>
    <row r="11" spans="1:3">
      <c r="A11" s="276" t="s">
        <v>781</v>
      </c>
      <c r="B11" s="277" t="s">
        <v>782</v>
      </c>
      <c r="C11" s="278">
        <v>919.71109999999999</v>
      </c>
    </row>
    <row r="12" spans="1:3" ht="42.75" hidden="1">
      <c r="A12" s="276" t="s">
        <v>783</v>
      </c>
      <c r="B12" s="277" t="s">
        <v>784</v>
      </c>
      <c r="C12" s="278"/>
    </row>
    <row r="13" spans="1:3">
      <c r="A13" s="276" t="s">
        <v>273</v>
      </c>
      <c r="B13" s="277" t="s">
        <v>785</v>
      </c>
      <c r="C13" s="278">
        <v>270.60860000000002</v>
      </c>
    </row>
    <row r="14" spans="1:3" ht="28.5">
      <c r="A14" s="276" t="s">
        <v>275</v>
      </c>
      <c r="B14" s="277" t="s">
        <v>786</v>
      </c>
      <c r="C14" s="278">
        <v>6585.7040999999999</v>
      </c>
    </row>
    <row r="15" spans="1:3">
      <c r="A15" s="276" t="s">
        <v>277</v>
      </c>
      <c r="B15" s="277" t="s">
        <v>787</v>
      </c>
      <c r="C15" s="278">
        <v>523.97040000000004</v>
      </c>
    </row>
    <row r="16" spans="1:3">
      <c r="A16" s="276" t="s">
        <v>279</v>
      </c>
      <c r="B16" s="277" t="s">
        <v>788</v>
      </c>
      <c r="C16" s="278">
        <v>676.62159999999994</v>
      </c>
    </row>
    <row r="17" spans="1:3">
      <c r="A17" s="276" t="s">
        <v>789</v>
      </c>
      <c r="B17" s="277" t="s">
        <v>790</v>
      </c>
      <c r="C17" s="278">
        <v>107.63509999999999</v>
      </c>
    </row>
    <row r="18" spans="1:3" ht="42.75">
      <c r="A18" s="276" t="s">
        <v>791</v>
      </c>
      <c r="B18" s="277" t="s">
        <v>792</v>
      </c>
      <c r="C18" s="278">
        <v>310.27190000000002</v>
      </c>
    </row>
    <row r="20" spans="1:3" ht="33" customHeight="1">
      <c r="A20" s="797" t="s">
        <v>793</v>
      </c>
      <c r="B20" s="797"/>
      <c r="C20" s="797"/>
    </row>
    <row r="21" spans="1:3">
      <c r="A21" s="711"/>
      <c r="B21" s="711"/>
      <c r="C21" s="711"/>
    </row>
    <row r="22" spans="1:3" ht="51" customHeight="1">
      <c r="A22" s="797" t="s">
        <v>1982</v>
      </c>
      <c r="B22" s="797"/>
      <c r="C22" s="797"/>
    </row>
  </sheetData>
  <mergeCells count="3">
    <mergeCell ref="A20:C20"/>
    <mergeCell ref="A22:C22"/>
    <mergeCell ref="A1:C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dimension ref="A1:C39"/>
  <sheetViews>
    <sheetView zoomScaleNormal="100" workbookViewId="0">
      <selection sqref="A1:B36"/>
    </sheetView>
  </sheetViews>
  <sheetFormatPr defaultColWidth="7.625" defaultRowHeight="18" customHeight="1"/>
  <cols>
    <col min="1" max="1" width="9.625" style="90" bestFit="1" customWidth="1"/>
    <col min="2" max="2" width="204.5" customWidth="1"/>
  </cols>
  <sheetData>
    <row r="1" spans="1:3" s="101" customFormat="1" ht="15">
      <c r="A1" s="21">
        <v>3</v>
      </c>
      <c r="B1" s="13" t="s">
        <v>52</v>
      </c>
      <c r="C1" s="281"/>
    </row>
    <row r="2" spans="1:3" s="101" customFormat="1" ht="15">
      <c r="A2" s="102" t="s">
        <v>53</v>
      </c>
      <c r="B2" s="22" t="s">
        <v>54</v>
      </c>
      <c r="C2" s="100"/>
    </row>
    <row r="3" spans="1:3" s="1" customFormat="1" ht="14.25">
      <c r="A3" s="9" t="s">
        <v>55</v>
      </c>
      <c r="B3" s="9" t="s">
        <v>56</v>
      </c>
      <c r="C3" s="99"/>
    </row>
    <row r="4" spans="1:3" s="1" customFormat="1" ht="18" customHeight="1">
      <c r="A4" s="9" t="s">
        <v>57</v>
      </c>
      <c r="B4" s="9" t="s">
        <v>58</v>
      </c>
      <c r="C4" s="99"/>
    </row>
    <row r="5" spans="1:3" s="1" customFormat="1" ht="18" customHeight="1">
      <c r="A5" s="8" t="s">
        <v>59</v>
      </c>
      <c r="B5" s="89" t="s">
        <v>60</v>
      </c>
      <c r="C5" s="280"/>
    </row>
    <row r="6" spans="1:3" ht="14.25">
      <c r="A6" s="8" t="s">
        <v>61</v>
      </c>
      <c r="B6" s="89" t="s">
        <v>62</v>
      </c>
    </row>
    <row r="7" spans="1:3" ht="18" customHeight="1">
      <c r="A7" s="8" t="s">
        <v>63</v>
      </c>
      <c r="B7" s="89" t="s">
        <v>64</v>
      </c>
    </row>
    <row r="8" spans="1:3" ht="18" customHeight="1">
      <c r="A8" s="8" t="s">
        <v>65</v>
      </c>
      <c r="B8" s="89" t="s">
        <v>66</v>
      </c>
    </row>
    <row r="9" spans="1:3" s="101" customFormat="1" ht="18" customHeight="1">
      <c r="A9" s="87" t="s">
        <v>67</v>
      </c>
      <c r="B9" s="88" t="s">
        <v>68</v>
      </c>
    </row>
    <row r="10" spans="1:3" s="1" customFormat="1" ht="18" customHeight="1">
      <c r="A10" s="8" t="s">
        <v>69</v>
      </c>
      <c r="B10" s="89" t="s">
        <v>70</v>
      </c>
    </row>
    <row r="11" spans="1:3" s="101" customFormat="1" ht="18" customHeight="1">
      <c r="A11" s="87" t="s">
        <v>71</v>
      </c>
      <c r="B11" s="88" t="s">
        <v>72</v>
      </c>
    </row>
    <row r="12" spans="1:3" s="1" customFormat="1" ht="18" customHeight="1">
      <c r="A12" s="8" t="s">
        <v>73</v>
      </c>
      <c r="B12" s="89" t="s">
        <v>74</v>
      </c>
    </row>
    <row r="13" spans="1:3" ht="18" customHeight="1">
      <c r="A13" s="8" t="s">
        <v>75</v>
      </c>
      <c r="B13" s="89" t="s">
        <v>76</v>
      </c>
    </row>
    <row r="14" spans="1:3" s="101" customFormat="1" ht="18" customHeight="1">
      <c r="A14" s="87" t="s">
        <v>77</v>
      </c>
      <c r="B14" s="88" t="s">
        <v>78</v>
      </c>
    </row>
    <row r="15" spans="1:3" ht="18" customHeight="1">
      <c r="A15" s="9" t="s">
        <v>79</v>
      </c>
      <c r="B15" s="9" t="s">
        <v>80</v>
      </c>
    </row>
    <row r="16" spans="1:3" ht="20.25" customHeight="1">
      <c r="A16" s="8" t="s">
        <v>81</v>
      </c>
      <c r="B16" s="89" t="s">
        <v>82</v>
      </c>
    </row>
    <row r="17" spans="1:3" s="101" customFormat="1" ht="33" customHeight="1">
      <c r="A17" s="87" t="s">
        <v>83</v>
      </c>
      <c r="B17" s="88" t="s">
        <v>84</v>
      </c>
    </row>
    <row r="18" spans="1:3" ht="18" customHeight="1">
      <c r="A18" s="8" t="s">
        <v>85</v>
      </c>
      <c r="B18" s="89" t="s">
        <v>86</v>
      </c>
    </row>
    <row r="19" spans="1:3" ht="18" customHeight="1">
      <c r="A19" s="9" t="s">
        <v>87</v>
      </c>
      <c r="B19" s="9" t="s">
        <v>88</v>
      </c>
    </row>
    <row r="20" spans="1:3" ht="18" customHeight="1">
      <c r="A20" s="8" t="s">
        <v>89</v>
      </c>
      <c r="B20" s="89" t="s">
        <v>90</v>
      </c>
    </row>
    <row r="21" spans="1:3" ht="18" customHeight="1">
      <c r="A21" s="8" t="s">
        <v>91</v>
      </c>
      <c r="B21" s="89" t="s">
        <v>92</v>
      </c>
    </row>
    <row r="22" spans="1:3" ht="18" customHeight="1">
      <c r="A22" s="9" t="s">
        <v>93</v>
      </c>
      <c r="B22" s="9" t="s">
        <v>94</v>
      </c>
    </row>
    <row r="23" spans="1:3" ht="18" customHeight="1">
      <c r="A23" s="8" t="s">
        <v>95</v>
      </c>
      <c r="B23" s="89" t="s">
        <v>96</v>
      </c>
    </row>
    <row r="24" spans="1:3" s="1" customFormat="1" ht="18" customHeight="1">
      <c r="A24" s="8" t="s">
        <v>97</v>
      </c>
      <c r="B24" s="89" t="s">
        <v>98</v>
      </c>
    </row>
    <row r="25" spans="1:3" ht="18" customHeight="1">
      <c r="A25" s="8" t="s">
        <v>99</v>
      </c>
      <c r="B25" s="89" t="s">
        <v>100</v>
      </c>
    </row>
    <row r="26" spans="1:3" ht="18" customHeight="1">
      <c r="A26" s="8" t="s">
        <v>101</v>
      </c>
      <c r="B26" s="89" t="s">
        <v>102</v>
      </c>
    </row>
    <row r="27" spans="1:3" ht="18" customHeight="1">
      <c r="A27" s="8" t="s">
        <v>103</v>
      </c>
      <c r="B27" s="89" t="s">
        <v>104</v>
      </c>
    </row>
    <row r="28" spans="1:3" s="101" customFormat="1" ht="18" customHeight="1">
      <c r="A28" s="103" t="s">
        <v>105</v>
      </c>
      <c r="B28" s="88" t="s">
        <v>106</v>
      </c>
    </row>
    <row r="29" spans="1:3" s="1" customFormat="1" ht="18" customHeight="1">
      <c r="A29" s="8" t="s">
        <v>107</v>
      </c>
      <c r="B29" s="89" t="s">
        <v>108</v>
      </c>
    </row>
    <row r="30" spans="1:3" s="101" customFormat="1" ht="18" customHeight="1">
      <c r="A30" s="16" t="s">
        <v>109</v>
      </c>
      <c r="B30" s="22" t="s">
        <v>110</v>
      </c>
      <c r="C30" s="281"/>
    </row>
    <row r="31" spans="1:3" s="1" customFormat="1" ht="18" customHeight="1">
      <c r="A31" s="9" t="s">
        <v>111</v>
      </c>
      <c r="B31" s="9" t="s">
        <v>112</v>
      </c>
      <c r="C31" s="99"/>
    </row>
    <row r="32" spans="1:3" ht="18" customHeight="1">
      <c r="A32" s="8" t="s">
        <v>113</v>
      </c>
      <c r="B32" s="89" t="s">
        <v>114</v>
      </c>
    </row>
    <row r="33" spans="1:2" ht="18" customHeight="1">
      <c r="A33" s="8" t="s">
        <v>115</v>
      </c>
      <c r="B33" s="89" t="s">
        <v>116</v>
      </c>
    </row>
    <row r="34" spans="1:2" ht="18" customHeight="1">
      <c r="A34" s="8" t="s">
        <v>117</v>
      </c>
      <c r="B34" s="89" t="s">
        <v>118</v>
      </c>
    </row>
    <row r="35" spans="1:2" ht="18" customHeight="1">
      <c r="A35" s="8" t="s">
        <v>119</v>
      </c>
      <c r="B35" s="89" t="s">
        <v>794</v>
      </c>
    </row>
    <row r="36" spans="1:2" ht="18" customHeight="1">
      <c r="A36" s="8" t="s">
        <v>121</v>
      </c>
      <c r="B36" s="89" t="s">
        <v>120</v>
      </c>
    </row>
    <row r="39" spans="1:2" ht="18" customHeight="1">
      <c r="B39" s="28"/>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3" location="'Table 3.3.2'!A1" display="Information on newly originated loans and advances provided under newly applicable public guarantee schemes introduced in response to COVID-19 crisis (Template 3)" xr:uid="{388D26A2-2F3C-4CB8-9FA5-8CC42D31D79D}"/>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4" location="'3.4 Credit risk mitigation'!A1" display="General quantitative information on credit risk mitigation (Article 453 (a-f) CRR)" xr:uid="{A656860E-6862-4906-B033-33EC37A817B5}"/>
    <hyperlink ref="B16" location="'Table 3.4.2'!A1" display="CRM techniques overview:  Disclosure of the use of credit risk mitigation techniques (EU CR3)" xr:uid="{0443FBB5-5CC1-4A75-A8C9-A62EB24561E6}"/>
    <hyperlink ref="B17"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8" location="'Table 3.5.1'!A1" display="Scope of the use of IRB and SA approaches (EU CR6-A)" xr:uid="{76AB0485-BBFF-4F20-ABC6-BB9FC4DCD612}"/>
    <hyperlink ref="B20" location="'Table 3.5.3'!A1" display="Standardised approach – Credit risk exposure and CRM effects (EU CR4)" xr:uid="{F1F523F6-6C42-436E-9E7C-3C6524F53EE5}"/>
    <hyperlink ref="B21" location="'Table 3.5.4'!A1" display="Standardised approach (EU CR5)" xr:uid="{B8B0FB34-2921-47E8-9000-FA759B190EFE}"/>
    <hyperlink ref="B23" location="'Table 3.5.6'!A1" display="IRB approach – Credit risk exposures by exposure class and PD range (EU CR6)" xr:uid="{550066D1-BADA-4FDB-9949-1C38447E47A5}"/>
    <hyperlink ref="B24" location="'Table 3.5.7'!A1" display="IRB approach – Effect on the RWEAs of credit derivatives used as CRM techniques (EU CR7)" xr:uid="{82436FDF-F976-4712-AE38-303F68E90EA1}"/>
    <hyperlink ref="B25" location="'Table 3.5.8'!A1" display="IRB approach – Disclosure of the extent of the use of CRM techniques (EU CR7-A)" xr:uid="{4008420F-1EA1-49BE-A0A6-FBBF6F569CE8}"/>
    <hyperlink ref="B26" location="'Table 3.5.9'!A1" display="RWEA flow statements of credit risk exposures under the IRB approach (EU CR8)" xr:uid="{66F02E0D-641B-4ECF-8C21-5DA8ED190ABA}"/>
    <hyperlink ref="B27" location="'Table 3.5.10'!A1" display="IRB approach – Back-testing of PD per exposure class (fixed PD scale) (EU CR9)" xr:uid="{FA3370BA-B514-4839-8532-3A9B1EA88338}"/>
    <hyperlink ref="A17" location="'3.5 Credit risk in SA and IRB'!A1" display="3.5" xr:uid="{382745A1-3092-4A85-9EB7-02BB7153EA72}"/>
    <hyperlink ref="A18" location="'Table 3.5.1'!A1" display="Table 3.5.1" xr:uid="{0C9E6FD8-3389-425F-BABF-F74000E347C5}"/>
    <hyperlink ref="A20" location="'Table 3.5.3'!A1" display="Table 3.5.3" xr:uid="{1EC3B218-7C60-4EBF-9253-FA2A89FD254E}"/>
    <hyperlink ref="A21" location="'Table 3.5.4'!A1" display="Table 3.5.4" xr:uid="{F8368726-CE4E-48DC-9D3C-135C68B921BB}"/>
    <hyperlink ref="A23" location="'Table 3.5.6'!A1" display="Table 3.5.6" xr:uid="{4E966F2B-2A4C-4230-AB1D-BDDCA2E757AE}"/>
    <hyperlink ref="A24" location="'Table 3.5.7'!A1" display="Table 3.5.7" xr:uid="{574415C7-D85E-439C-B4F1-6A0AA4C99621}"/>
    <hyperlink ref="A25" location="'Table 3.5.8'!A1" display="Table 3.5.8" xr:uid="{2F7C2427-8958-414E-B2AD-E084DC581910}"/>
    <hyperlink ref="A26" location="'Table 3.5.9'!A1" display="Table 3.5.9" xr:uid="{2A6396C1-EFD8-417D-8022-C5A988164CFA}"/>
    <hyperlink ref="A27" location="'Table 3.5.10'!A1" display="Table 3.5.10" xr:uid="{4231AA1D-5BC3-4D60-A1D0-F0932C777F88}"/>
    <hyperlink ref="B29" location="'Table 3.6.1'!A1" display="Template EU CR10 –  Specialised lending and equity exposures under the simple risk weighted approach" xr:uid="{6C5B547A-373A-4448-92F6-F29172CA4989}"/>
    <hyperlink ref="A29" location="'Table 3.6.1'!A1" display="Table 3.6.1" xr:uid="{56620497-C8F7-4CA6-8C57-6390F4F242B7}"/>
    <hyperlink ref="B28" location="'3.6 SL and Equity in the BB'!A1" display="Specialized lending and equity exposures in the banking book (Article 438 (e) CRR)" xr:uid="{2F70CB06-2442-4110-8A94-D5C41089195F}"/>
    <hyperlink ref="A28" location="'3.6 SL and Equity in the BB'!A1" display="'3.6 SL and Equity in the BB'!A1" xr:uid="{0F3F5409-CEE6-4177-BF52-B3930AB4EB02}"/>
    <hyperlink ref="B30" location="'3.7 Credit counterparty risk'!A1" display="Counterparty credit risk (CCR) (Article 439, Article 444 e) and Article 452 (g) CRR)" xr:uid="{3331EE83-4BC1-4D41-B112-7C0D10975B81}"/>
    <hyperlink ref="B32" location="'Table 3.7.2'!A1" display="Analysis of CCR exposure by approach (EU CCR1)" xr:uid="{60397EB1-DFCB-4596-A9B2-518A186FCFFB}"/>
    <hyperlink ref="B33" location="'Table 3.7.3'!A1" display="Transactions subject to own funds requirements for CVA risk (EU CCR2)" xr:uid="{4D22C63E-B898-4625-B705-1033F26FAD7A}"/>
    <hyperlink ref="B34" location="'Table 3.7.4'!A1" display="Standardised approach – CCR exposures by regulatory exposure class and risk weights (EU CCR3)" xr:uid="{6F00767D-1070-4175-9509-18FB29E1FF88}"/>
    <hyperlink ref="B35" location="'Table 3.7.5'!A1" display="IRB approach – CCR exposures by exposure class and PD scale (EU CCR4)" xr:uid="{97EE8523-C67D-4341-A9BC-50681E395679}"/>
    <hyperlink ref="B36" location="'Table 3.7.6'!A1" display="Composition of collateral for CCR exposures (EU CCR5)" xr:uid="{FA5E6123-D875-4DFB-AC47-470B7518F26C}"/>
    <hyperlink ref="A30" location="'3.7 Credit counterparty risk'!A1" display="3.7" xr:uid="{59BEA8CE-463E-44F5-82F4-3752D580076F}"/>
    <hyperlink ref="A32" location="'Table 3.7.2'!A1" display="Table 3.7.2" xr:uid="{B6B3FF45-15D3-4A2B-AAC9-26660B39B59B}"/>
    <hyperlink ref="A33" location="'Table 3.7.3'!A1" display="Table 3.7.3" xr:uid="{5560AAF0-2C1C-4F30-B783-5837DFE807AE}"/>
    <hyperlink ref="A34" location="'Table 3.7.4'!A1" display="Table 3.7.4" xr:uid="{9BB20536-94D5-42E6-BC99-80A1A209A15B}"/>
    <hyperlink ref="A35" location="'Table 3.7.5'!A1" display="Table 3.7.5" xr:uid="{75ECB1BA-C909-4111-B244-2B15BB1F38C8}"/>
    <hyperlink ref="A36"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Table 3.3.2'!A1" display="Table 3.3.2" xr:uid="{EFF74AC8-68DF-4BC2-A28B-03A2ABD96004}"/>
    <hyperlink ref="A14" location="'3.4 Credit risk mitigation'!A1" display="3.4" xr:uid="{F64AF030-BE9A-46C4-A45D-72E3698E8145}"/>
    <hyperlink ref="A16" location="'Table 3.4.2'!A1" display="Table 3.4.2" xr:uid="{15D3D555-9044-44FD-B7EB-18E8A6FBEF24}"/>
  </hyperlinks>
  <pageMargins left="0.7" right="0.7" top="0.75" bottom="0.75" header="0.3" footer="0.3"/>
  <pageSetup paperSize="9" scale="56" orientation="landscape" r:id="rId1"/>
  <ignoredErrors>
    <ignoredError sqref="A30 A28 A17 A14 A11 A9 A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dimension ref="A1:C11"/>
  <sheetViews>
    <sheetView zoomScaleNormal="100" workbookViewId="0">
      <selection sqref="A1:B8"/>
    </sheetView>
  </sheetViews>
  <sheetFormatPr defaultColWidth="7.625" defaultRowHeight="18" customHeight="1"/>
  <cols>
    <col min="1" max="1" width="12" style="90" customWidth="1"/>
    <col min="2" max="2" width="127.125" customWidth="1"/>
  </cols>
  <sheetData>
    <row r="1" spans="1:3" s="101" customFormat="1" ht="15">
      <c r="A1" s="283">
        <v>3</v>
      </c>
      <c r="B1" s="13" t="s">
        <v>52</v>
      </c>
      <c r="C1" s="281"/>
    </row>
    <row r="2" spans="1:3" s="101" customFormat="1" ht="15">
      <c r="A2" s="284" t="s">
        <v>53</v>
      </c>
      <c r="B2" s="22" t="s">
        <v>54</v>
      </c>
      <c r="C2" s="100"/>
    </row>
    <row r="3" spans="1:3" s="1" customFormat="1" ht="14.25">
      <c r="A3" s="9" t="s">
        <v>55</v>
      </c>
      <c r="B3" s="9" t="s">
        <v>56</v>
      </c>
      <c r="C3" s="99"/>
    </row>
    <row r="4" spans="1:3" s="1" customFormat="1" ht="14.25">
      <c r="A4" s="9" t="s">
        <v>57</v>
      </c>
      <c r="B4" s="9" t="s">
        <v>58</v>
      </c>
      <c r="C4" s="99"/>
    </row>
    <row r="5" spans="1:3" s="1" customFormat="1" ht="14.25">
      <c r="A5" s="8" t="s">
        <v>59</v>
      </c>
      <c r="B5" s="7" t="s">
        <v>60</v>
      </c>
      <c r="C5" s="280"/>
    </row>
    <row r="6" spans="1:3" ht="14.25">
      <c r="A6" s="8" t="s">
        <v>61</v>
      </c>
      <c r="B6" s="7" t="s">
        <v>62</v>
      </c>
    </row>
    <row r="7" spans="1:3" ht="14.25">
      <c r="A7" s="8" t="s">
        <v>63</v>
      </c>
      <c r="B7" s="7" t="s">
        <v>64</v>
      </c>
    </row>
    <row r="8" spans="1:3" ht="14.25">
      <c r="A8" s="8" t="s">
        <v>65</v>
      </c>
      <c r="B8" s="7" t="s">
        <v>66</v>
      </c>
    </row>
    <row r="11" spans="1:3" ht="14.25">
      <c r="B11" s="28"/>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pageSetup paperSize="9" scale="86" orientation="landscape" r:id="rId1"/>
  <colBreaks count="1" manualBreakCount="1">
    <brk id="2" max="9" man="1"/>
  </colBreaks>
  <ignoredErrors>
    <ignoredError sqref="A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sheetPr>
    <tabColor rgb="FF92D050"/>
  </sheetPr>
  <dimension ref="A1:Q46"/>
  <sheetViews>
    <sheetView topLeftCell="D1" zoomScaleNormal="100" workbookViewId="0">
      <selection activeCell="X9" sqref="X9"/>
    </sheetView>
  </sheetViews>
  <sheetFormatPr defaultColWidth="8.125" defaultRowHeight="14.25"/>
  <cols>
    <col min="1" max="1" width="9.625" style="287" customWidth="1"/>
    <col min="2" max="2" width="17" style="287" customWidth="1"/>
    <col min="3" max="3" width="11.875" style="287" customWidth="1"/>
    <col min="4" max="8" width="12.875" style="287" customWidth="1"/>
    <col min="9" max="9" width="11" style="287" customWidth="1"/>
    <col min="10" max="10" width="8.125" style="287"/>
    <col min="11" max="11" width="19.25" style="287" customWidth="1"/>
    <col min="12" max="12" width="11.75" style="287" customWidth="1"/>
    <col min="13" max="13" width="8.125" style="287" customWidth="1"/>
    <col min="14" max="14" width="10" style="287" customWidth="1"/>
    <col min="15" max="15" width="16.25" style="287" customWidth="1"/>
    <col min="16" max="16" width="11.625" style="287" customWidth="1"/>
    <col min="17" max="17" width="14.625" style="287" customWidth="1"/>
    <col min="18" max="16384" width="8.125" style="287"/>
  </cols>
  <sheetData>
    <row r="1" spans="1:17" ht="20.25">
      <c r="A1" s="285" t="s">
        <v>60</v>
      </c>
      <c r="B1" s="285"/>
      <c r="C1" s="285"/>
      <c r="D1" s="285"/>
      <c r="E1" s="285"/>
      <c r="F1" s="285"/>
      <c r="G1" s="285"/>
      <c r="H1" s="285"/>
      <c r="I1" s="285"/>
      <c r="J1" s="285"/>
      <c r="K1" s="285"/>
      <c r="L1" s="285"/>
      <c r="M1" s="285"/>
      <c r="N1" s="285"/>
      <c r="O1" s="286"/>
      <c r="P1" s="286"/>
      <c r="Q1" s="286"/>
    </row>
    <row r="2" spans="1:17" ht="15.75">
      <c r="A2" s="29" t="s">
        <v>200</v>
      </c>
      <c r="B2" s="286"/>
      <c r="C2" s="286"/>
      <c r="D2" s="286"/>
      <c r="E2" s="286"/>
      <c r="F2" s="286"/>
      <c r="G2" s="286"/>
      <c r="H2" s="286"/>
      <c r="I2" s="286"/>
      <c r="J2" s="286"/>
      <c r="K2" s="286"/>
      <c r="L2" s="286"/>
      <c r="M2" s="286"/>
      <c r="N2" s="286"/>
      <c r="O2" s="286"/>
      <c r="P2" s="286"/>
      <c r="Q2" s="286"/>
    </row>
    <row r="3" spans="1:17" ht="15.75">
      <c r="A3" s="29" t="s">
        <v>196</v>
      </c>
      <c r="B3" s="286"/>
      <c r="C3" s="286"/>
      <c r="D3" s="286"/>
      <c r="E3" s="286"/>
      <c r="F3" s="286"/>
      <c r="G3" s="286"/>
      <c r="H3" s="286"/>
      <c r="I3" s="286"/>
      <c r="J3" s="286"/>
      <c r="K3" s="286"/>
      <c r="L3" s="286"/>
      <c r="M3" s="286"/>
      <c r="N3" s="286"/>
      <c r="O3" s="286"/>
      <c r="P3" s="286"/>
      <c r="Q3" s="286"/>
    </row>
    <row r="4" spans="1:17" ht="15">
      <c r="A4" s="29"/>
    </row>
    <row r="5" spans="1:17">
      <c r="A5" s="288"/>
      <c r="B5" s="288"/>
      <c r="C5" s="289" t="s">
        <v>197</v>
      </c>
      <c r="D5" s="289" t="s">
        <v>531</v>
      </c>
      <c r="E5" s="289" t="s">
        <v>198</v>
      </c>
      <c r="F5" s="289" t="s">
        <v>573</v>
      </c>
      <c r="G5" s="289" t="s">
        <v>199</v>
      </c>
      <c r="H5" s="289" t="s">
        <v>574</v>
      </c>
      <c r="I5" s="289" t="s">
        <v>575</v>
      </c>
      <c r="J5" s="289" t="s">
        <v>576</v>
      </c>
      <c r="K5" s="289" t="s">
        <v>577</v>
      </c>
      <c r="L5" s="289" t="s">
        <v>578</v>
      </c>
      <c r="M5" s="289" t="s">
        <v>579</v>
      </c>
      <c r="N5" s="289" t="s">
        <v>580</v>
      </c>
      <c r="O5" s="289" t="s">
        <v>581</v>
      </c>
      <c r="P5" s="289" t="s">
        <v>795</v>
      </c>
      <c r="Q5" s="289" t="s">
        <v>796</v>
      </c>
    </row>
    <row r="6" spans="1:17" ht="36" customHeight="1">
      <c r="A6" s="288"/>
      <c r="B6" s="288"/>
      <c r="C6" s="799" t="s">
        <v>797</v>
      </c>
      <c r="D6" s="799"/>
      <c r="E6" s="799"/>
      <c r="F6" s="799"/>
      <c r="G6" s="799"/>
      <c r="H6" s="799"/>
      <c r="I6" s="799" t="s">
        <v>798</v>
      </c>
      <c r="J6" s="799"/>
      <c r="K6" s="799"/>
      <c r="L6" s="799"/>
      <c r="M6" s="799"/>
      <c r="N6" s="799"/>
      <c r="O6" s="799" t="s">
        <v>799</v>
      </c>
      <c r="P6" s="799" t="s">
        <v>800</v>
      </c>
      <c r="Q6" s="799"/>
    </row>
    <row r="7" spans="1:17" ht="74.45" customHeight="1">
      <c r="A7" s="288"/>
      <c r="B7" s="288"/>
      <c r="C7" s="799" t="s">
        <v>801</v>
      </c>
      <c r="D7" s="799"/>
      <c r="E7" s="799"/>
      <c r="F7" s="799" t="s">
        <v>802</v>
      </c>
      <c r="G7" s="799"/>
      <c r="H7" s="799"/>
      <c r="I7" s="799" t="s">
        <v>803</v>
      </c>
      <c r="J7" s="799"/>
      <c r="K7" s="799"/>
      <c r="L7" s="799" t="s">
        <v>804</v>
      </c>
      <c r="M7" s="799"/>
      <c r="N7" s="799"/>
      <c r="O7" s="799"/>
      <c r="P7" s="801" t="s">
        <v>805</v>
      </c>
      <c r="Q7" s="801" t="s">
        <v>806</v>
      </c>
    </row>
    <row r="8" spans="1:17" ht="28.5">
      <c r="A8" s="288"/>
      <c r="B8" s="288"/>
      <c r="C8" s="607"/>
      <c r="D8" s="608" t="s">
        <v>807</v>
      </c>
      <c r="E8" s="608" t="s">
        <v>808</v>
      </c>
      <c r="F8" s="607"/>
      <c r="G8" s="607" t="s">
        <v>808</v>
      </c>
      <c r="H8" s="608" t="s">
        <v>809</v>
      </c>
      <c r="I8" s="607"/>
      <c r="J8" s="608" t="s">
        <v>807</v>
      </c>
      <c r="K8" s="608" t="s">
        <v>808</v>
      </c>
      <c r="L8" s="607"/>
      <c r="M8" s="607" t="s">
        <v>808</v>
      </c>
      <c r="N8" s="290" t="s">
        <v>809</v>
      </c>
      <c r="O8" s="800"/>
      <c r="P8" s="802"/>
      <c r="Q8" s="802"/>
    </row>
    <row r="9" spans="1:17" ht="60">
      <c r="A9" s="291" t="s">
        <v>810</v>
      </c>
      <c r="B9" s="292" t="s">
        <v>811</v>
      </c>
      <c r="C9" s="521">
        <v>696.90289269000004</v>
      </c>
      <c r="D9" s="521">
        <v>696.90289269000004</v>
      </c>
      <c r="E9" s="521">
        <v>0</v>
      </c>
      <c r="F9" s="521">
        <v>0</v>
      </c>
      <c r="G9" s="521">
        <v>0</v>
      </c>
      <c r="H9" s="521">
        <v>0</v>
      </c>
      <c r="I9" s="521">
        <v>0</v>
      </c>
      <c r="J9" s="521">
        <v>0</v>
      </c>
      <c r="K9" s="521">
        <v>0</v>
      </c>
      <c r="L9" s="521">
        <v>0</v>
      </c>
      <c r="M9" s="521">
        <v>0</v>
      </c>
      <c r="N9" s="521">
        <v>0</v>
      </c>
      <c r="O9" s="521">
        <v>0</v>
      </c>
      <c r="P9" s="521">
        <v>0</v>
      </c>
      <c r="Q9" s="521">
        <v>0</v>
      </c>
    </row>
    <row r="10" spans="1:17" ht="28.5">
      <c r="A10" s="294" t="s">
        <v>597</v>
      </c>
      <c r="B10" s="295" t="s">
        <v>812</v>
      </c>
      <c r="C10" s="521">
        <v>7824.1426899999997</v>
      </c>
      <c r="D10" s="521">
        <v>7504.5400974200002</v>
      </c>
      <c r="E10" s="521">
        <v>319.60259300000001</v>
      </c>
      <c r="F10" s="521">
        <v>129.854398</v>
      </c>
      <c r="G10" s="521">
        <v>0</v>
      </c>
      <c r="H10" s="521">
        <v>129.854398</v>
      </c>
      <c r="I10" s="521">
        <v>-11.290524</v>
      </c>
      <c r="J10" s="521">
        <v>-5.0189880000000002</v>
      </c>
      <c r="K10" s="521">
        <v>-6.2715350000000001</v>
      </c>
      <c r="L10" s="521">
        <v>-24.827894000000001</v>
      </c>
      <c r="M10" s="521">
        <v>0</v>
      </c>
      <c r="N10" s="521">
        <v>-24.827895000000002</v>
      </c>
      <c r="O10" s="521">
        <v>0</v>
      </c>
      <c r="P10" s="521">
        <v>6658.7840577899997</v>
      </c>
      <c r="Q10" s="521">
        <v>97.881427770000002</v>
      </c>
    </row>
    <row r="11" spans="1:17" ht="21.75" customHeight="1">
      <c r="A11" s="294" t="s">
        <v>619</v>
      </c>
      <c r="B11" s="296" t="s">
        <v>813</v>
      </c>
      <c r="C11" s="521">
        <v>0</v>
      </c>
      <c r="D11" s="521">
        <v>0</v>
      </c>
      <c r="E11" s="521">
        <v>0</v>
      </c>
      <c r="F11" s="521">
        <v>0</v>
      </c>
      <c r="G11" s="521">
        <v>0</v>
      </c>
      <c r="H11" s="521">
        <v>0</v>
      </c>
      <c r="I11" s="521">
        <v>0</v>
      </c>
      <c r="J11" s="521">
        <v>0</v>
      </c>
      <c r="K11" s="521">
        <v>0</v>
      </c>
      <c r="L11" s="521">
        <v>0</v>
      </c>
      <c r="M11" s="521">
        <v>0</v>
      </c>
      <c r="N11" s="521">
        <v>0</v>
      </c>
      <c r="O11" s="521">
        <v>0</v>
      </c>
      <c r="P11" s="521">
        <v>0</v>
      </c>
      <c r="Q11" s="521">
        <v>0</v>
      </c>
    </row>
    <row r="12" spans="1:17" ht="28.5">
      <c r="A12" s="294" t="s">
        <v>814</v>
      </c>
      <c r="B12" s="296" t="s">
        <v>815</v>
      </c>
      <c r="C12" s="521">
        <v>6.8154278799999997</v>
      </c>
      <c r="D12" s="521">
        <v>6.8154278799999997</v>
      </c>
      <c r="E12" s="521">
        <v>0</v>
      </c>
      <c r="F12" s="521">
        <v>0</v>
      </c>
      <c r="G12" s="521">
        <v>0</v>
      </c>
      <c r="H12" s="521">
        <v>0</v>
      </c>
      <c r="I12" s="521">
        <v>-6.6490000000000004E-3</v>
      </c>
      <c r="J12" s="521">
        <v>-6.6490000000000004E-3</v>
      </c>
      <c r="K12" s="521">
        <v>0</v>
      </c>
      <c r="L12" s="521">
        <v>0</v>
      </c>
      <c r="M12" s="521">
        <v>0</v>
      </c>
      <c r="N12" s="521">
        <v>0</v>
      </c>
      <c r="O12" s="521">
        <v>0</v>
      </c>
      <c r="P12" s="521">
        <v>6.8087790000000004</v>
      </c>
      <c r="Q12" s="521">
        <v>0</v>
      </c>
    </row>
    <row r="13" spans="1:17">
      <c r="A13" s="294" t="s">
        <v>816</v>
      </c>
      <c r="B13" s="296" t="s">
        <v>817</v>
      </c>
      <c r="C13" s="521">
        <v>0.50397546999999998</v>
      </c>
      <c r="D13" s="521">
        <v>0.50397546999999998</v>
      </c>
      <c r="E13" s="521">
        <v>0</v>
      </c>
      <c r="F13" s="521">
        <v>0</v>
      </c>
      <c r="G13" s="521">
        <v>0</v>
      </c>
      <c r="H13" s="521">
        <v>0</v>
      </c>
      <c r="I13" s="521">
        <v>-5.5199999999999997E-4</v>
      </c>
      <c r="J13" s="521">
        <v>-5.5199999999999997E-4</v>
      </c>
      <c r="K13" s="521">
        <v>0</v>
      </c>
      <c r="L13" s="521">
        <v>0</v>
      </c>
      <c r="M13" s="521">
        <v>0</v>
      </c>
      <c r="N13" s="521">
        <v>0</v>
      </c>
      <c r="O13" s="521">
        <v>0</v>
      </c>
      <c r="P13" s="521">
        <v>0.43262400000000001</v>
      </c>
      <c r="Q13" s="521">
        <v>0</v>
      </c>
    </row>
    <row r="14" spans="1:17" ht="28.5">
      <c r="A14" s="294" t="s">
        <v>818</v>
      </c>
      <c r="B14" s="296" t="s">
        <v>819</v>
      </c>
      <c r="C14" s="521">
        <v>360.78191606999997</v>
      </c>
      <c r="D14" s="521">
        <v>360.78191606999997</v>
      </c>
      <c r="E14" s="521">
        <v>0</v>
      </c>
      <c r="F14" s="521">
        <v>0</v>
      </c>
      <c r="G14" s="521">
        <v>0</v>
      </c>
      <c r="H14" s="521">
        <v>0</v>
      </c>
      <c r="I14" s="521">
        <v>-0.23275999999999999</v>
      </c>
      <c r="J14" s="521">
        <v>-0.23275999999999999</v>
      </c>
      <c r="K14" s="521">
        <v>0</v>
      </c>
      <c r="L14" s="521">
        <v>0</v>
      </c>
      <c r="M14" s="521">
        <v>0</v>
      </c>
      <c r="N14" s="521">
        <v>0</v>
      </c>
      <c r="O14" s="521">
        <v>0</v>
      </c>
      <c r="P14" s="521">
        <v>201.14887297999999</v>
      </c>
      <c r="Q14" s="521">
        <v>0</v>
      </c>
    </row>
    <row r="15" spans="1:17" ht="28.5">
      <c r="A15" s="294" t="s">
        <v>820</v>
      </c>
      <c r="B15" s="296" t="s">
        <v>821</v>
      </c>
      <c r="C15" s="521">
        <v>2316.4729630000002</v>
      </c>
      <c r="D15" s="521">
        <v>2268.3204660000001</v>
      </c>
      <c r="E15" s="521">
        <v>48.152496999999997</v>
      </c>
      <c r="F15" s="521">
        <v>19.453569000000002</v>
      </c>
      <c r="G15" s="521">
        <v>0</v>
      </c>
      <c r="H15" s="521">
        <v>19.453569000000002</v>
      </c>
      <c r="I15" s="521">
        <v>-4.8275889999999997</v>
      </c>
      <c r="J15" s="521">
        <v>-3.0679799999999999</v>
      </c>
      <c r="K15" s="521">
        <v>-1.759609</v>
      </c>
      <c r="L15" s="521">
        <v>-7.643688</v>
      </c>
      <c r="M15" s="521">
        <v>0</v>
      </c>
      <c r="N15" s="521">
        <v>-7.643688</v>
      </c>
      <c r="O15" s="521">
        <v>0</v>
      </c>
      <c r="P15" s="521">
        <v>1809.57861873</v>
      </c>
      <c r="Q15" s="521">
        <v>10.301663980000001</v>
      </c>
    </row>
    <row r="16" spans="1:17" ht="28.5">
      <c r="A16" s="294" t="s">
        <v>822</v>
      </c>
      <c r="B16" s="297" t="s">
        <v>823</v>
      </c>
      <c r="C16" s="521">
        <v>1221.802792</v>
      </c>
      <c r="D16" s="521">
        <v>1202.2529045000001</v>
      </c>
      <c r="E16" s="521">
        <v>19.549886999999998</v>
      </c>
      <c r="F16" s="521">
        <v>15.517325</v>
      </c>
      <c r="G16" s="521">
        <v>0</v>
      </c>
      <c r="H16" s="521">
        <v>15.517325</v>
      </c>
      <c r="I16" s="521">
        <v>-1.7682260000000001</v>
      </c>
      <c r="J16" s="521">
        <v>-1.213746</v>
      </c>
      <c r="K16" s="521">
        <v>-0.55447999999999997</v>
      </c>
      <c r="L16" s="521">
        <v>-5.9855429999999998</v>
      </c>
      <c r="M16" s="521">
        <v>0</v>
      </c>
      <c r="N16" s="521">
        <v>-5.9855429999999998</v>
      </c>
      <c r="O16" s="521">
        <v>0</v>
      </c>
      <c r="P16" s="521">
        <v>1186.2301921400001</v>
      </c>
      <c r="Q16" s="521">
        <v>8.9422569799999998</v>
      </c>
    </row>
    <row r="17" spans="1:17">
      <c r="A17" s="294" t="s">
        <v>824</v>
      </c>
      <c r="B17" s="296" t="s">
        <v>825</v>
      </c>
      <c r="C17" s="521">
        <v>5139.5684080000001</v>
      </c>
      <c r="D17" s="521">
        <v>4868.1183119999996</v>
      </c>
      <c r="E17" s="521">
        <v>271.45009599999997</v>
      </c>
      <c r="F17" s="521">
        <v>110.400829</v>
      </c>
      <c r="G17" s="521">
        <v>0</v>
      </c>
      <c r="H17" s="521">
        <v>110.400829</v>
      </c>
      <c r="I17" s="521">
        <v>-6.2229729999999996</v>
      </c>
      <c r="J17" s="521">
        <v>-1.711047</v>
      </c>
      <c r="K17" s="521">
        <v>-4.5119259999999999</v>
      </c>
      <c r="L17" s="521">
        <v>-17.184207000000001</v>
      </c>
      <c r="M17" s="521">
        <v>0</v>
      </c>
      <c r="N17" s="521">
        <v>-17.184207000000001</v>
      </c>
      <c r="O17" s="521">
        <v>0</v>
      </c>
      <c r="P17" s="521">
        <v>4640.8151630800003</v>
      </c>
      <c r="Q17" s="521">
        <v>87.579763790000001</v>
      </c>
    </row>
    <row r="18" spans="1:17">
      <c r="A18" s="294" t="s">
        <v>826</v>
      </c>
      <c r="B18" s="295" t="s">
        <v>827</v>
      </c>
      <c r="C18" s="521">
        <v>1373.85947799</v>
      </c>
      <c r="D18" s="521">
        <v>1373.85947799</v>
      </c>
      <c r="E18" s="521">
        <v>0</v>
      </c>
      <c r="F18" s="521">
        <v>0</v>
      </c>
      <c r="G18" s="521">
        <v>0</v>
      </c>
      <c r="H18" s="521">
        <v>0</v>
      </c>
      <c r="I18" s="521">
        <v>1373.85947799</v>
      </c>
      <c r="J18" s="521">
        <v>0</v>
      </c>
      <c r="K18" s="521">
        <v>1373.85947799</v>
      </c>
      <c r="L18" s="521">
        <v>0</v>
      </c>
      <c r="M18" s="521">
        <v>0</v>
      </c>
      <c r="N18" s="521">
        <v>0</v>
      </c>
      <c r="O18" s="521">
        <v>0</v>
      </c>
      <c r="P18" s="521">
        <v>0</v>
      </c>
      <c r="Q18" s="521">
        <v>0</v>
      </c>
    </row>
    <row r="19" spans="1:17">
      <c r="A19" s="294" t="s">
        <v>828</v>
      </c>
      <c r="B19" s="295" t="s">
        <v>813</v>
      </c>
      <c r="C19" s="521">
        <v>0</v>
      </c>
      <c r="D19" s="521">
        <v>0</v>
      </c>
      <c r="E19" s="521">
        <v>0</v>
      </c>
      <c r="F19" s="521">
        <v>0</v>
      </c>
      <c r="G19" s="521">
        <v>0</v>
      </c>
      <c r="H19" s="521">
        <v>0</v>
      </c>
      <c r="I19" s="521">
        <v>0</v>
      </c>
      <c r="J19" s="521">
        <v>0</v>
      </c>
      <c r="K19" s="521">
        <v>0</v>
      </c>
      <c r="L19" s="521">
        <v>0</v>
      </c>
      <c r="M19" s="521">
        <v>0</v>
      </c>
      <c r="N19" s="521">
        <v>0</v>
      </c>
      <c r="O19" s="521">
        <v>0</v>
      </c>
      <c r="P19" s="521">
        <v>0</v>
      </c>
      <c r="Q19" s="521">
        <v>0</v>
      </c>
    </row>
    <row r="20" spans="1:17" ht="28.5">
      <c r="A20" s="294" t="s">
        <v>829</v>
      </c>
      <c r="B20" s="296" t="s">
        <v>815</v>
      </c>
      <c r="C20" s="521">
        <v>256.19680111000002</v>
      </c>
      <c r="D20" s="521">
        <v>256.19680111000002</v>
      </c>
      <c r="E20" s="521">
        <v>0</v>
      </c>
      <c r="F20" s="521">
        <v>0</v>
      </c>
      <c r="G20" s="521">
        <v>0</v>
      </c>
      <c r="H20" s="521">
        <v>0</v>
      </c>
      <c r="I20" s="521">
        <v>256.19680111000002</v>
      </c>
      <c r="J20" s="521">
        <v>0</v>
      </c>
      <c r="K20" s="521">
        <v>256.19680111000002</v>
      </c>
      <c r="L20" s="521">
        <v>0</v>
      </c>
      <c r="M20" s="521">
        <v>0</v>
      </c>
      <c r="N20" s="521">
        <v>0</v>
      </c>
      <c r="O20" s="521">
        <v>0</v>
      </c>
      <c r="P20" s="521">
        <v>0</v>
      </c>
      <c r="Q20" s="521">
        <v>0</v>
      </c>
    </row>
    <row r="21" spans="1:17">
      <c r="A21" s="294" t="s">
        <v>830</v>
      </c>
      <c r="B21" s="296" t="s">
        <v>817</v>
      </c>
      <c r="C21" s="521">
        <v>1117.6626768800002</v>
      </c>
      <c r="D21" s="521">
        <v>1117.6626768800002</v>
      </c>
      <c r="E21" s="521">
        <v>0</v>
      </c>
      <c r="F21" s="521">
        <v>0</v>
      </c>
      <c r="G21" s="521">
        <v>0</v>
      </c>
      <c r="H21" s="521">
        <v>0</v>
      </c>
      <c r="I21" s="521">
        <v>1117.6626768800002</v>
      </c>
      <c r="J21" s="521">
        <v>0</v>
      </c>
      <c r="K21" s="521">
        <v>1117.6626768800002</v>
      </c>
      <c r="L21" s="521">
        <v>0</v>
      </c>
      <c r="M21" s="521">
        <v>0</v>
      </c>
      <c r="N21" s="521">
        <v>0</v>
      </c>
      <c r="O21" s="521">
        <v>0</v>
      </c>
      <c r="P21" s="521">
        <v>0</v>
      </c>
      <c r="Q21" s="521">
        <v>0</v>
      </c>
    </row>
    <row r="22" spans="1:17" ht="28.5">
      <c r="A22" s="294" t="s">
        <v>831</v>
      </c>
      <c r="B22" s="296" t="s">
        <v>819</v>
      </c>
      <c r="C22" s="521">
        <v>0</v>
      </c>
      <c r="D22" s="521">
        <v>0</v>
      </c>
      <c r="E22" s="521">
        <v>0</v>
      </c>
      <c r="F22" s="521">
        <v>0</v>
      </c>
      <c r="G22" s="521">
        <v>0</v>
      </c>
      <c r="H22" s="521">
        <v>0</v>
      </c>
      <c r="I22" s="521">
        <v>0</v>
      </c>
      <c r="J22" s="521">
        <v>0</v>
      </c>
      <c r="K22" s="521">
        <v>0</v>
      </c>
      <c r="L22" s="521">
        <v>0</v>
      </c>
      <c r="M22" s="521">
        <v>0</v>
      </c>
      <c r="N22" s="521">
        <v>0</v>
      </c>
      <c r="O22" s="521">
        <v>0</v>
      </c>
      <c r="P22" s="521">
        <v>0</v>
      </c>
      <c r="Q22" s="521">
        <v>0</v>
      </c>
    </row>
    <row r="23" spans="1:17" ht="14.25" customHeight="1">
      <c r="A23" s="294" t="s">
        <v>832</v>
      </c>
      <c r="B23" s="296" t="s">
        <v>821</v>
      </c>
      <c r="C23" s="521">
        <v>0</v>
      </c>
      <c r="D23" s="521">
        <v>0</v>
      </c>
      <c r="E23" s="521">
        <v>0</v>
      </c>
      <c r="F23" s="521">
        <v>0</v>
      </c>
      <c r="G23" s="521">
        <v>0</v>
      </c>
      <c r="H23" s="521">
        <v>0</v>
      </c>
      <c r="I23" s="521">
        <v>0</v>
      </c>
      <c r="J23" s="521">
        <v>0</v>
      </c>
      <c r="K23" s="521">
        <v>0</v>
      </c>
      <c r="L23" s="521">
        <v>0</v>
      </c>
      <c r="M23" s="521">
        <v>0</v>
      </c>
      <c r="N23" s="521">
        <v>0</v>
      </c>
      <c r="O23" s="521">
        <v>0</v>
      </c>
      <c r="P23" s="521">
        <v>0</v>
      </c>
      <c r="Q23" s="521">
        <v>0</v>
      </c>
    </row>
    <row r="24" spans="1:17" ht="28.5">
      <c r="A24" s="294" t="s">
        <v>833</v>
      </c>
      <c r="B24" s="295" t="s">
        <v>723</v>
      </c>
      <c r="C24" s="521">
        <v>606.11451684999997</v>
      </c>
      <c r="D24" s="521">
        <v>603.82381585000007</v>
      </c>
      <c r="E24" s="521">
        <v>2.2907009999999999</v>
      </c>
      <c r="F24" s="521">
        <v>2.6114820000000001</v>
      </c>
      <c r="G24" s="521">
        <v>0</v>
      </c>
      <c r="H24" s="521">
        <v>2.6114820000000001</v>
      </c>
      <c r="I24" s="521">
        <v>1.10617969</v>
      </c>
      <c r="J24" s="521">
        <v>1.05361346</v>
      </c>
      <c r="K24" s="521">
        <v>5.2566230000000005E-2</v>
      </c>
      <c r="L24" s="521">
        <v>0.12720699999999999</v>
      </c>
      <c r="M24" s="521">
        <v>0</v>
      </c>
      <c r="N24" s="521">
        <v>0.12720699999999999</v>
      </c>
      <c r="O24" s="651">
        <v>0</v>
      </c>
      <c r="P24" s="521">
        <v>0</v>
      </c>
      <c r="Q24" s="521">
        <v>0</v>
      </c>
    </row>
    <row r="25" spans="1:17">
      <c r="A25" s="294" t="s">
        <v>834</v>
      </c>
      <c r="B25" s="295" t="s">
        <v>813</v>
      </c>
      <c r="C25" s="521">
        <v>0</v>
      </c>
      <c r="D25" s="521">
        <v>0</v>
      </c>
      <c r="E25" s="521">
        <v>0</v>
      </c>
      <c r="F25" s="521">
        <v>0</v>
      </c>
      <c r="G25" s="521">
        <v>0</v>
      </c>
      <c r="H25" s="521">
        <v>0</v>
      </c>
      <c r="I25" s="521">
        <v>0</v>
      </c>
      <c r="J25" s="521">
        <v>0</v>
      </c>
      <c r="K25" s="521">
        <v>0</v>
      </c>
      <c r="L25" s="521">
        <v>0</v>
      </c>
      <c r="M25" s="521">
        <v>0</v>
      </c>
      <c r="N25" s="521">
        <v>0</v>
      </c>
      <c r="O25" s="651">
        <v>0</v>
      </c>
      <c r="P25" s="521">
        <v>0</v>
      </c>
      <c r="Q25" s="521">
        <v>0</v>
      </c>
    </row>
    <row r="26" spans="1:17" ht="24" customHeight="1">
      <c r="A26" s="294" t="s">
        <v>835</v>
      </c>
      <c r="B26" s="296" t="s">
        <v>815</v>
      </c>
      <c r="C26" s="521">
        <v>1.4050399999999999E-2</v>
      </c>
      <c r="D26" s="521">
        <v>1.4050399999999999E-2</v>
      </c>
      <c r="E26" s="521">
        <v>0</v>
      </c>
      <c r="F26" s="521">
        <v>0</v>
      </c>
      <c r="G26" s="521">
        <v>0</v>
      </c>
      <c r="H26" s="521">
        <v>0</v>
      </c>
      <c r="I26" s="521">
        <v>2.5499999999999997E-6</v>
      </c>
      <c r="J26" s="521">
        <v>0</v>
      </c>
      <c r="K26" s="521">
        <v>2.5499999999999997E-6</v>
      </c>
      <c r="L26" s="521">
        <v>0</v>
      </c>
      <c r="M26" s="521">
        <v>0</v>
      </c>
      <c r="N26" s="521">
        <v>0</v>
      </c>
      <c r="O26" s="651">
        <v>0</v>
      </c>
      <c r="P26" s="521">
        <v>0</v>
      </c>
      <c r="Q26" s="521">
        <v>0</v>
      </c>
    </row>
    <row r="27" spans="1:17">
      <c r="A27" s="294" t="s">
        <v>836</v>
      </c>
      <c r="B27" s="296" t="s">
        <v>817</v>
      </c>
      <c r="C27" s="521">
        <v>0.16430900000000001</v>
      </c>
      <c r="D27" s="521">
        <v>0.16430900000000001</v>
      </c>
      <c r="E27" s="521">
        <v>0</v>
      </c>
      <c r="F27" s="521">
        <v>0</v>
      </c>
      <c r="G27" s="521">
        <v>0</v>
      </c>
      <c r="H27" s="521">
        <v>0</v>
      </c>
      <c r="I27" s="521">
        <v>4.1E-5</v>
      </c>
      <c r="J27" s="521">
        <v>0</v>
      </c>
      <c r="K27" s="521">
        <v>4.1E-5</v>
      </c>
      <c r="L27" s="521">
        <v>0</v>
      </c>
      <c r="M27" s="521">
        <v>0</v>
      </c>
      <c r="N27" s="521">
        <v>0</v>
      </c>
      <c r="O27" s="651">
        <v>0</v>
      </c>
      <c r="P27" s="521">
        <v>0</v>
      </c>
      <c r="Q27" s="521">
        <v>0</v>
      </c>
    </row>
    <row r="28" spans="1:17" ht="28.5">
      <c r="A28" s="294" t="s">
        <v>837</v>
      </c>
      <c r="B28" s="296" t="s">
        <v>819</v>
      </c>
      <c r="C28" s="521">
        <v>17.110489000000001</v>
      </c>
      <c r="D28" s="521">
        <v>17.110489000000001</v>
      </c>
      <c r="E28" s="521">
        <v>0</v>
      </c>
      <c r="F28" s="521">
        <v>0</v>
      </c>
      <c r="G28" s="521">
        <v>0</v>
      </c>
      <c r="H28" s="521">
        <v>0</v>
      </c>
      <c r="I28" s="521">
        <v>5.1124999999999997E-2</v>
      </c>
      <c r="J28" s="521">
        <v>0</v>
      </c>
      <c r="K28" s="521">
        <v>5.1124999999999997E-2</v>
      </c>
      <c r="L28" s="521">
        <v>0</v>
      </c>
      <c r="M28" s="521">
        <v>0</v>
      </c>
      <c r="N28" s="521">
        <v>0</v>
      </c>
      <c r="O28" s="651">
        <v>0</v>
      </c>
      <c r="P28" s="521">
        <v>0</v>
      </c>
      <c r="Q28" s="521">
        <v>0</v>
      </c>
    </row>
    <row r="29" spans="1:17" ht="28.5">
      <c r="A29" s="294" t="s">
        <v>838</v>
      </c>
      <c r="B29" s="296" t="s">
        <v>821</v>
      </c>
      <c r="C29" s="521">
        <v>284.73820545000001</v>
      </c>
      <c r="D29" s="521">
        <v>284.00062744999997</v>
      </c>
      <c r="E29" s="521">
        <v>0.73757799999999996</v>
      </c>
      <c r="F29" s="521">
        <v>0</v>
      </c>
      <c r="G29" s="521">
        <v>0</v>
      </c>
      <c r="H29" s="521">
        <v>2.2395879999999999</v>
      </c>
      <c r="I29" s="521">
        <v>0.76508858999999996</v>
      </c>
      <c r="J29" s="521">
        <v>0</v>
      </c>
      <c r="K29" s="521">
        <v>0.74044127000000004</v>
      </c>
      <c r="L29" s="521">
        <v>5.6321999999999997E-2</v>
      </c>
      <c r="M29" s="521">
        <v>0</v>
      </c>
      <c r="N29" s="521">
        <v>5.6321999999999997E-2</v>
      </c>
      <c r="O29" s="651">
        <v>0</v>
      </c>
      <c r="P29" s="521">
        <v>0</v>
      </c>
      <c r="Q29" s="521">
        <v>0</v>
      </c>
    </row>
    <row r="30" spans="1:17">
      <c r="A30" s="294" t="s">
        <v>839</v>
      </c>
      <c r="B30" s="296" t="s">
        <v>825</v>
      </c>
      <c r="C30" s="521">
        <v>304.08746300000001</v>
      </c>
      <c r="D30" s="521">
        <v>302.53433999999999</v>
      </c>
      <c r="E30" s="521">
        <v>1.553123</v>
      </c>
      <c r="F30" s="521">
        <v>0</v>
      </c>
      <c r="G30" s="521">
        <v>0</v>
      </c>
      <c r="H30" s="521">
        <v>0.371894</v>
      </c>
      <c r="I30" s="521">
        <v>0.28992255</v>
      </c>
      <c r="J30" s="521">
        <v>0</v>
      </c>
      <c r="K30" s="521">
        <v>0.26200364000000004</v>
      </c>
      <c r="L30" s="521">
        <v>7.0885000000000004E-2</v>
      </c>
      <c r="M30" s="521">
        <v>0</v>
      </c>
      <c r="N30" s="521">
        <v>7.0885000000000004E-2</v>
      </c>
      <c r="O30" s="651">
        <v>0</v>
      </c>
      <c r="P30" s="521">
        <v>0</v>
      </c>
      <c r="Q30" s="521">
        <v>0</v>
      </c>
    </row>
    <row r="31" spans="1:17" ht="15">
      <c r="A31" s="298" t="s">
        <v>840</v>
      </c>
      <c r="B31" s="299" t="s">
        <v>565</v>
      </c>
      <c r="C31" s="521">
        <v>10501.01957753</v>
      </c>
      <c r="D31" s="521">
        <v>10179.126283950001</v>
      </c>
      <c r="E31" s="521">
        <v>321.89329400000003</v>
      </c>
      <c r="F31" s="521">
        <v>132.46588</v>
      </c>
      <c r="G31" s="521">
        <v>0</v>
      </c>
      <c r="H31" s="521">
        <v>132.46588</v>
      </c>
      <c r="I31" s="521">
        <v>1363.67513368</v>
      </c>
      <c r="J31" s="521">
        <v>-3.96537454</v>
      </c>
      <c r="K31" s="521">
        <v>1367.64050922</v>
      </c>
      <c r="L31" s="521">
        <v>-24.700686999999999</v>
      </c>
      <c r="M31" s="521">
        <v>0</v>
      </c>
      <c r="N31" s="521">
        <v>-24.700688</v>
      </c>
      <c r="O31" s="521">
        <v>0</v>
      </c>
      <c r="P31" s="521">
        <v>6658.7840577899997</v>
      </c>
      <c r="Q31" s="521">
        <v>97.881427770000002</v>
      </c>
    </row>
    <row r="32" spans="1:17" ht="15">
      <c r="A32" s="300"/>
      <c r="B32" s="300"/>
      <c r="C32" s="300"/>
      <c r="D32" s="300"/>
      <c r="E32" s="300"/>
      <c r="F32" s="300"/>
      <c r="G32" s="300"/>
      <c r="H32" s="300"/>
      <c r="I32" s="300"/>
      <c r="J32" s="300"/>
      <c r="K32" s="301"/>
      <c r="L32" s="301"/>
      <c r="M32" s="286"/>
      <c r="N32" s="286"/>
      <c r="O32" s="286"/>
      <c r="P32" s="286"/>
      <c r="Q32" s="286"/>
    </row>
    <row r="33" spans="1:17" ht="51" customHeight="1">
      <c r="A33" s="697"/>
      <c r="B33" s="309"/>
      <c r="C33" s="309"/>
      <c r="D33" s="309"/>
      <c r="E33" s="309"/>
      <c r="F33" s="309"/>
      <c r="G33" s="300"/>
      <c r="H33" s="300"/>
      <c r="I33" s="300"/>
      <c r="J33" s="300"/>
      <c r="K33" s="301"/>
      <c r="L33" s="301"/>
      <c r="M33" s="286"/>
      <c r="N33" s="286"/>
      <c r="O33" s="286"/>
      <c r="P33" s="286"/>
      <c r="Q33" s="286"/>
    </row>
    <row r="34" spans="1:17" ht="15">
      <c r="A34" s="301"/>
      <c r="B34" s="301"/>
      <c r="C34" s="301"/>
      <c r="D34" s="301"/>
      <c r="E34" s="301"/>
      <c r="F34" s="301"/>
      <c r="G34" s="301"/>
      <c r="H34" s="301"/>
      <c r="I34" s="301"/>
      <c r="J34" s="301"/>
      <c r="K34" s="301"/>
      <c r="L34" s="301"/>
      <c r="M34" s="286"/>
      <c r="N34" s="286"/>
      <c r="O34" s="286"/>
      <c r="P34" s="286"/>
      <c r="Q34" s="286"/>
    </row>
    <row r="35" spans="1:17" ht="15">
      <c r="A35" s="300"/>
      <c r="B35" s="300"/>
      <c r="C35" s="300"/>
      <c r="D35" s="300"/>
      <c r="E35" s="300"/>
      <c r="F35" s="300"/>
      <c r="G35" s="300"/>
      <c r="H35" s="300"/>
      <c r="I35" s="300"/>
      <c r="J35" s="300"/>
      <c r="K35" s="301"/>
      <c r="L35" s="301"/>
      <c r="M35" s="286"/>
      <c r="N35" s="286"/>
      <c r="O35" s="286"/>
      <c r="P35" s="286"/>
      <c r="Q35" s="286"/>
    </row>
    <row r="36" spans="1:17">
      <c r="A36" s="302"/>
      <c r="B36" s="302"/>
      <c r="C36" s="302"/>
      <c r="D36" s="302"/>
      <c r="E36" s="302"/>
      <c r="F36" s="302"/>
      <c r="G36" s="302"/>
      <c r="H36" s="302"/>
      <c r="I36" s="302"/>
      <c r="J36" s="302"/>
      <c r="K36" s="302"/>
      <c r="L36" s="302"/>
      <c r="M36" s="302"/>
      <c r="N36" s="302"/>
      <c r="O36" s="302"/>
      <c r="P36" s="302"/>
      <c r="Q36" s="302"/>
    </row>
    <row r="37" spans="1:17">
      <c r="A37" s="302"/>
      <c r="B37" s="302"/>
      <c r="C37" s="302"/>
      <c r="D37" s="302"/>
      <c r="E37" s="302"/>
      <c r="F37" s="302"/>
      <c r="G37" s="302"/>
      <c r="H37" s="302"/>
      <c r="I37" s="302"/>
      <c r="J37" s="302"/>
      <c r="K37" s="302"/>
      <c r="L37" s="302"/>
      <c r="M37" s="302"/>
      <c r="N37" s="302"/>
      <c r="O37" s="302"/>
      <c r="P37" s="302"/>
      <c r="Q37" s="302"/>
    </row>
    <row r="38" spans="1:17">
      <c r="A38" s="302"/>
      <c r="B38" s="302"/>
      <c r="C38" s="302"/>
      <c r="D38" s="302"/>
      <c r="E38" s="302"/>
      <c r="F38" s="302"/>
      <c r="G38" s="302"/>
      <c r="H38" s="302"/>
      <c r="I38" s="302"/>
      <c r="J38" s="302"/>
      <c r="K38" s="302"/>
      <c r="L38" s="302"/>
      <c r="M38" s="302"/>
      <c r="N38" s="302"/>
      <c r="O38" s="302"/>
      <c r="P38" s="302"/>
      <c r="Q38" s="302"/>
    </row>
    <row r="39" spans="1:17">
      <c r="A39" s="302"/>
      <c r="B39" s="302"/>
      <c r="C39" s="302"/>
      <c r="D39" s="302"/>
      <c r="E39" s="302"/>
      <c r="F39" s="302"/>
      <c r="G39" s="302"/>
      <c r="H39" s="302"/>
      <c r="I39" s="302"/>
      <c r="J39" s="302"/>
      <c r="K39" s="302"/>
      <c r="L39" s="302"/>
      <c r="M39" s="302"/>
      <c r="N39" s="302"/>
      <c r="O39" s="302"/>
      <c r="P39" s="302"/>
      <c r="Q39" s="302"/>
    </row>
    <row r="40" spans="1:17">
      <c r="A40" s="303"/>
      <c r="B40" s="303"/>
      <c r="C40" s="303"/>
      <c r="D40" s="303"/>
      <c r="E40" s="303"/>
      <c r="F40" s="303"/>
      <c r="G40" s="303"/>
      <c r="H40" s="303"/>
      <c r="I40" s="303"/>
      <c r="J40" s="303"/>
      <c r="K40" s="303"/>
      <c r="L40" s="303"/>
      <c r="M40" s="303"/>
      <c r="N40" s="303"/>
      <c r="O40" s="303"/>
      <c r="P40" s="303"/>
      <c r="Q40" s="303"/>
    </row>
    <row r="41" spans="1:17">
      <c r="A41" s="302"/>
      <c r="B41" s="302"/>
      <c r="C41" s="302"/>
      <c r="D41" s="302"/>
      <c r="E41" s="302"/>
      <c r="F41" s="302"/>
      <c r="G41" s="302"/>
      <c r="H41" s="302"/>
      <c r="I41" s="302"/>
      <c r="J41" s="302"/>
      <c r="K41" s="302"/>
      <c r="L41" s="302"/>
      <c r="M41" s="302"/>
      <c r="N41" s="302"/>
      <c r="O41" s="302"/>
      <c r="P41" s="302"/>
      <c r="Q41" s="302"/>
    </row>
    <row r="42" spans="1:17" ht="15">
      <c r="A42" s="301"/>
      <c r="B42" s="301"/>
      <c r="C42" s="301"/>
      <c r="D42" s="301"/>
      <c r="E42" s="301"/>
      <c r="F42" s="301"/>
      <c r="G42" s="301"/>
      <c r="H42" s="301"/>
      <c r="I42" s="301"/>
      <c r="J42" s="301"/>
      <c r="K42" s="301"/>
      <c r="L42" s="301"/>
      <c r="M42" s="301"/>
      <c r="N42" s="301"/>
      <c r="O42" s="301"/>
      <c r="P42" s="301"/>
      <c r="Q42" s="301"/>
    </row>
    <row r="43" spans="1:17">
      <c r="A43" s="303"/>
      <c r="B43" s="303"/>
      <c r="C43" s="303"/>
      <c r="D43" s="303"/>
      <c r="E43" s="303"/>
      <c r="F43" s="303"/>
      <c r="G43" s="303"/>
      <c r="H43" s="303"/>
      <c r="I43" s="303"/>
      <c r="J43" s="303"/>
      <c r="K43" s="303"/>
      <c r="L43" s="303"/>
      <c r="M43" s="303"/>
      <c r="N43" s="303"/>
      <c r="O43" s="303"/>
      <c r="P43" s="303"/>
      <c r="Q43" s="303"/>
    </row>
    <row r="44" spans="1:17">
      <c r="A44" s="302"/>
      <c r="B44" s="302"/>
      <c r="C44" s="302"/>
      <c r="D44" s="302"/>
      <c r="E44" s="302"/>
      <c r="F44" s="302"/>
      <c r="G44" s="302"/>
      <c r="H44" s="302"/>
      <c r="I44" s="302"/>
      <c r="J44" s="302"/>
      <c r="K44" s="302"/>
      <c r="L44" s="302"/>
      <c r="M44" s="302"/>
      <c r="N44" s="302"/>
      <c r="O44" s="302"/>
      <c r="P44" s="302"/>
      <c r="Q44" s="302"/>
    </row>
    <row r="45" spans="1:17">
      <c r="A45" s="300"/>
      <c r="B45" s="300"/>
      <c r="C45" s="300"/>
      <c r="D45" s="300"/>
      <c r="E45" s="300"/>
      <c r="F45" s="300"/>
      <c r="G45" s="300"/>
      <c r="H45" s="300"/>
      <c r="I45" s="300"/>
      <c r="J45" s="300"/>
      <c r="K45" s="300"/>
      <c r="L45" s="300"/>
      <c r="M45" s="300"/>
      <c r="N45" s="300"/>
      <c r="O45" s="300"/>
      <c r="P45" s="300"/>
      <c r="Q45" s="300"/>
    </row>
    <row r="46" spans="1:17">
      <c r="A46" s="302"/>
      <c r="B46" s="302"/>
      <c r="C46" s="302"/>
      <c r="D46" s="302"/>
      <c r="E46" s="302"/>
      <c r="F46" s="302"/>
      <c r="G46" s="302"/>
      <c r="H46" s="302"/>
      <c r="I46" s="302"/>
      <c r="J46" s="302"/>
      <c r="K46" s="302"/>
      <c r="L46" s="302"/>
      <c r="M46" s="302"/>
      <c r="N46" s="302"/>
      <c r="O46" s="302"/>
      <c r="P46" s="302"/>
      <c r="Q46" s="302"/>
    </row>
  </sheetData>
  <mergeCells count="10">
    <mergeCell ref="C6:H6"/>
    <mergeCell ref="I6:N6"/>
    <mergeCell ref="O6:O8"/>
    <mergeCell ref="P6:Q6"/>
    <mergeCell ref="C7:E7"/>
    <mergeCell ref="F7:H7"/>
    <mergeCell ref="I7:K7"/>
    <mergeCell ref="L7:N7"/>
    <mergeCell ref="P7:P8"/>
    <mergeCell ref="Q7:Q8"/>
  </mergeCells>
  <pageMargins left="0.7" right="0.7" top="0.75" bottom="0.75" header="0.3" footer="0.3"/>
  <pageSetup paperSize="9" scale="56" orientation="landscape" r:id="rId1"/>
  <rowBreaks count="1" manualBreakCount="1">
    <brk id="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dimension ref="A1:H9"/>
  <sheetViews>
    <sheetView zoomScaleNormal="100" workbookViewId="0">
      <selection activeCell="G19" sqref="G19"/>
    </sheetView>
  </sheetViews>
  <sheetFormatPr defaultColWidth="8.125" defaultRowHeight="14.25"/>
  <cols>
    <col min="1" max="1" width="5.5" customWidth="1"/>
    <col min="2" max="2" width="23.625" customWidth="1"/>
    <col min="3" max="3" width="16.25" bestFit="1" customWidth="1"/>
    <col min="4" max="4" width="9.25" customWidth="1"/>
    <col min="5" max="5" width="19" customWidth="1"/>
    <col min="6" max="6" width="11.625" customWidth="1"/>
    <col min="7" max="7" width="10" customWidth="1"/>
    <col min="8" max="8" width="9.375" customWidth="1"/>
  </cols>
  <sheetData>
    <row r="1" spans="1:8" ht="20.25">
      <c r="A1" s="128" t="s">
        <v>62</v>
      </c>
    </row>
    <row r="2" spans="1:8" ht="15">
      <c r="A2" s="29" t="s">
        <v>200</v>
      </c>
    </row>
    <row r="3" spans="1:8" ht="15">
      <c r="A3" s="29" t="s">
        <v>196</v>
      </c>
    </row>
    <row r="4" spans="1:8" ht="15">
      <c r="A4" s="91"/>
      <c r="C4" s="271" t="s">
        <v>197</v>
      </c>
      <c r="D4" s="271" t="s">
        <v>531</v>
      </c>
      <c r="E4" s="271" t="s">
        <v>198</v>
      </c>
      <c r="F4" s="271" t="s">
        <v>573</v>
      </c>
      <c r="G4" s="271" t="s">
        <v>199</v>
      </c>
      <c r="H4" s="271" t="s">
        <v>574</v>
      </c>
    </row>
    <row r="5" spans="1:8">
      <c r="C5" s="803" t="s">
        <v>841</v>
      </c>
      <c r="D5" s="803"/>
      <c r="E5" s="803"/>
      <c r="F5" s="803"/>
      <c r="G5" s="803"/>
      <c r="H5" s="803"/>
    </row>
    <row r="6" spans="1:8" ht="28.5">
      <c r="A6" s="90"/>
      <c r="C6" s="32" t="s">
        <v>842</v>
      </c>
      <c r="D6" s="32" t="s">
        <v>843</v>
      </c>
      <c r="E6" s="32" t="s">
        <v>844</v>
      </c>
      <c r="F6" s="32" t="s">
        <v>845</v>
      </c>
      <c r="G6" s="32" t="s">
        <v>846</v>
      </c>
      <c r="H6" s="32" t="s">
        <v>565</v>
      </c>
    </row>
    <row r="7" spans="1:8">
      <c r="A7" s="190">
        <v>1</v>
      </c>
      <c r="B7" s="304" t="s">
        <v>812</v>
      </c>
      <c r="C7" s="305">
        <v>746.75</v>
      </c>
      <c r="D7" s="305">
        <v>418.95</v>
      </c>
      <c r="E7" s="305">
        <v>1539.05</v>
      </c>
      <c r="F7" s="305">
        <v>5946.15</v>
      </c>
      <c r="G7" s="305">
        <v>0</v>
      </c>
      <c r="H7" s="305">
        <v>8650.9</v>
      </c>
    </row>
    <row r="8" spans="1:8">
      <c r="A8" s="190">
        <v>2</v>
      </c>
      <c r="B8" s="304" t="s">
        <v>847</v>
      </c>
      <c r="C8" s="305">
        <v>0</v>
      </c>
      <c r="D8" s="305">
        <v>244.01</v>
      </c>
      <c r="E8" s="305">
        <v>879.96</v>
      </c>
      <c r="F8" s="305">
        <v>249.89</v>
      </c>
      <c r="G8" s="305">
        <v>0</v>
      </c>
      <c r="H8" s="305">
        <v>1373.86</v>
      </c>
    </row>
    <row r="9" spans="1:8" ht="15">
      <c r="A9" s="306">
        <v>3</v>
      </c>
      <c r="B9" s="307" t="s">
        <v>565</v>
      </c>
      <c r="C9" s="305">
        <v>746.75</v>
      </c>
      <c r="D9" s="305">
        <v>662.95</v>
      </c>
      <c r="E9" s="305">
        <v>2419.0100000000002</v>
      </c>
      <c r="F9" s="305">
        <v>6196.04</v>
      </c>
      <c r="G9" s="305">
        <v>0</v>
      </c>
      <c r="H9" s="305">
        <v>10024.76</v>
      </c>
    </row>
  </sheetData>
  <mergeCells count="1">
    <mergeCell ref="C5:H5"/>
  </mergeCells>
  <pageMargins left="0.7" right="0.7" top="0.75" bottom="0.75" header="0.3" footer="0.3"/>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sheetPr>
    <tabColor rgb="FF92D050"/>
  </sheetPr>
  <dimension ref="A1:N60"/>
  <sheetViews>
    <sheetView zoomScaleNormal="100" workbookViewId="0">
      <selection sqref="A1:E1"/>
    </sheetView>
  </sheetViews>
  <sheetFormatPr defaultColWidth="8.125" defaultRowHeight="14.25"/>
  <cols>
    <col min="1" max="1" width="8.125" style="287"/>
    <col min="2" max="2" width="21.75" style="287" bestFit="1" customWidth="1"/>
    <col min="3" max="8" width="22.5" style="287" customWidth="1"/>
    <col min="9" max="9" width="22.5" style="287" hidden="1" customWidth="1"/>
    <col min="10" max="10" width="10" style="287" customWidth="1"/>
    <col min="11" max="16384" width="8.125" style="287"/>
  </cols>
  <sheetData>
    <row r="1" spans="1:14" ht="20.25">
      <c r="A1" s="811" t="s">
        <v>64</v>
      </c>
      <c r="B1" s="811"/>
      <c r="C1" s="811"/>
      <c r="D1" s="811"/>
      <c r="E1" s="811"/>
    </row>
    <row r="2" spans="1:14" ht="15">
      <c r="A2" s="29" t="s">
        <v>200</v>
      </c>
      <c r="F2" s="288"/>
      <c r="G2" s="288"/>
      <c r="H2" s="288"/>
      <c r="I2" s="288"/>
      <c r="J2" s="288"/>
      <c r="K2" s="288"/>
      <c r="L2" s="288"/>
      <c r="M2" s="288"/>
      <c r="N2" s="288"/>
    </row>
    <row r="3" spans="1:14" ht="15">
      <c r="A3" s="29" t="s">
        <v>196</v>
      </c>
      <c r="B3" s="308"/>
      <c r="C3" s="308"/>
      <c r="D3" s="308"/>
      <c r="E3" s="308"/>
      <c r="F3" s="288"/>
      <c r="G3" s="288"/>
      <c r="H3" s="288"/>
      <c r="I3" s="288"/>
      <c r="J3" s="288"/>
      <c r="K3" s="288"/>
      <c r="L3" s="288"/>
      <c r="M3" s="288"/>
      <c r="N3" s="288"/>
    </row>
    <row r="4" spans="1:14">
      <c r="B4" s="309"/>
      <c r="C4" s="309"/>
      <c r="D4" s="309"/>
      <c r="E4" s="309"/>
      <c r="F4" s="309"/>
      <c r="G4" s="309"/>
      <c r="H4" s="309"/>
      <c r="I4" s="309"/>
      <c r="J4" s="309"/>
      <c r="K4" s="310"/>
      <c r="L4" s="309"/>
      <c r="M4" s="309"/>
      <c r="N4" s="288"/>
    </row>
    <row r="5" spans="1:14">
      <c r="C5" s="311" t="s">
        <v>197</v>
      </c>
      <c r="D5" s="311" t="s">
        <v>531</v>
      </c>
      <c r="E5" s="311" t="s">
        <v>198</v>
      </c>
      <c r="F5" s="312" t="s">
        <v>573</v>
      </c>
      <c r="G5" s="311" t="s">
        <v>199</v>
      </c>
      <c r="H5" s="311" t="s">
        <v>574</v>
      </c>
      <c r="I5" s="311" t="s">
        <v>575</v>
      </c>
      <c r="M5" s="288"/>
    </row>
    <row r="6" spans="1:14" ht="14.45" customHeight="1">
      <c r="C6" s="807" t="s">
        <v>848</v>
      </c>
      <c r="D6" s="807"/>
      <c r="E6" s="807"/>
      <c r="F6" s="807"/>
      <c r="G6" s="809" t="s">
        <v>849</v>
      </c>
      <c r="H6" s="809" t="s">
        <v>850</v>
      </c>
      <c r="I6" s="804" t="s">
        <v>851</v>
      </c>
      <c r="M6" s="288"/>
    </row>
    <row r="7" spans="1:14">
      <c r="C7" s="807"/>
      <c r="D7" s="807" t="s">
        <v>852</v>
      </c>
      <c r="E7" s="807"/>
      <c r="F7" s="809" t="s">
        <v>853</v>
      </c>
      <c r="G7" s="809"/>
      <c r="H7" s="809"/>
      <c r="I7" s="805"/>
      <c r="M7" s="288"/>
    </row>
    <row r="8" spans="1:14">
      <c r="C8" s="808"/>
      <c r="D8" s="313"/>
      <c r="E8" s="314" t="s">
        <v>854</v>
      </c>
      <c r="F8" s="810"/>
      <c r="G8" s="810"/>
      <c r="H8" s="810"/>
      <c r="I8" s="806"/>
      <c r="M8" s="288"/>
    </row>
    <row r="9" spans="1:14" ht="15">
      <c r="A9" s="315" t="s">
        <v>597</v>
      </c>
      <c r="B9" s="316" t="s">
        <v>855</v>
      </c>
      <c r="C9" s="45">
        <v>9327.8390790599988</v>
      </c>
      <c r="D9" s="113">
        <v>129.85439799</v>
      </c>
      <c r="E9" s="113">
        <v>129.85439799</v>
      </c>
      <c r="F9" s="45">
        <v>9327.8390790599988</v>
      </c>
      <c r="G9" s="113">
        <v>-36.344430559999999</v>
      </c>
      <c r="H9" s="317"/>
      <c r="I9" s="46">
        <v>0</v>
      </c>
      <c r="M9" s="288"/>
    </row>
    <row r="10" spans="1:14">
      <c r="A10" s="318" t="s">
        <v>619</v>
      </c>
      <c r="B10" s="319" t="s">
        <v>436</v>
      </c>
      <c r="C10" s="45">
        <v>8221.8436199999996</v>
      </c>
      <c r="D10" s="113">
        <v>129.22481199999999</v>
      </c>
      <c r="E10" s="113">
        <v>129.22481199999999</v>
      </c>
      <c r="F10" s="45">
        <v>8221.8436199999996</v>
      </c>
      <c r="G10" s="113">
        <v>-36.171154999999999</v>
      </c>
      <c r="H10" s="320"/>
      <c r="I10" s="46">
        <v>0</v>
      </c>
      <c r="M10" s="288"/>
    </row>
    <row r="11" spans="1:14">
      <c r="A11" s="318" t="s">
        <v>814</v>
      </c>
      <c r="B11" s="319" t="s">
        <v>599</v>
      </c>
      <c r="C11" s="45">
        <v>182.894125</v>
      </c>
      <c r="D11" s="113">
        <v>0</v>
      </c>
      <c r="E11" s="113">
        <v>0</v>
      </c>
      <c r="F11" s="45">
        <v>182.894125</v>
      </c>
      <c r="G11" s="113">
        <v>-1.3960000000000001E-3</v>
      </c>
      <c r="H11" s="320"/>
      <c r="I11" s="46">
        <v>0</v>
      </c>
      <c r="M11" s="288"/>
    </row>
    <row r="12" spans="1:14">
      <c r="A12" s="318" t="s">
        <v>816</v>
      </c>
      <c r="B12" s="319" t="s">
        <v>601</v>
      </c>
      <c r="C12" s="45">
        <v>146.48456100000001</v>
      </c>
      <c r="D12" s="113">
        <v>0.14255799999999999</v>
      </c>
      <c r="E12" s="113">
        <v>0.14255799999999999</v>
      </c>
      <c r="F12" s="45">
        <v>146.48456100000001</v>
      </c>
      <c r="G12" s="113">
        <v>-2.1701000000000002E-2</v>
      </c>
      <c r="H12" s="320"/>
      <c r="I12" s="46">
        <v>0</v>
      </c>
      <c r="M12" s="288"/>
    </row>
    <row r="13" spans="1:14">
      <c r="A13" s="318" t="s">
        <v>818</v>
      </c>
      <c r="B13" s="319" t="s">
        <v>600</v>
      </c>
      <c r="C13" s="45">
        <v>117.46894929999999</v>
      </c>
      <c r="D13" s="113">
        <v>6.8640000000000003E-3</v>
      </c>
      <c r="E13" s="113">
        <v>6.8640000000000003E-3</v>
      </c>
      <c r="F13" s="45">
        <v>117.46894929999999</v>
      </c>
      <c r="G13" s="113">
        <v>-1.3470000000000001E-3</v>
      </c>
      <c r="H13" s="320"/>
      <c r="I13" s="46">
        <v>0</v>
      </c>
      <c r="M13" s="288"/>
    </row>
    <row r="14" spans="1:14">
      <c r="A14" s="318" t="s">
        <v>820</v>
      </c>
      <c r="B14" s="319" t="s">
        <v>856</v>
      </c>
      <c r="C14" s="45">
        <v>89.622083889999985</v>
      </c>
      <c r="D14" s="113">
        <v>1.771E-3</v>
      </c>
      <c r="E14" s="113">
        <v>1.771E-3</v>
      </c>
      <c r="F14" s="45">
        <v>89.622083889999985</v>
      </c>
      <c r="G14" s="113">
        <v>-4.1527000000000001E-2</v>
      </c>
      <c r="H14" s="320"/>
      <c r="I14" s="46">
        <v>0</v>
      </c>
      <c r="M14" s="288"/>
    </row>
    <row r="15" spans="1:14">
      <c r="A15" s="318" t="s">
        <v>822</v>
      </c>
      <c r="B15" s="319" t="s">
        <v>618</v>
      </c>
      <c r="C15" s="45">
        <v>569.52574000000004</v>
      </c>
      <c r="D15" s="113">
        <v>0.47839300000000001</v>
      </c>
      <c r="E15" s="113">
        <v>0.47839300000000001</v>
      </c>
      <c r="F15" s="45">
        <v>569.52574000000004</v>
      </c>
      <c r="G15" s="113">
        <v>-0.107305</v>
      </c>
      <c r="H15" s="320"/>
      <c r="I15" s="46">
        <v>0</v>
      </c>
      <c r="M15" s="288"/>
    </row>
    <row r="16" spans="1:14" ht="15">
      <c r="A16" s="318" t="s">
        <v>824</v>
      </c>
      <c r="B16" s="316" t="s">
        <v>857</v>
      </c>
      <c r="C16" s="45">
        <v>608.72599600000001</v>
      </c>
      <c r="D16" s="113">
        <v>2.616482</v>
      </c>
      <c r="E16" s="321">
        <v>2.616482</v>
      </c>
      <c r="F16" s="317"/>
      <c r="G16" s="317"/>
      <c r="H16" s="113">
        <v>1.233214</v>
      </c>
      <c r="I16" s="317"/>
      <c r="M16" s="288"/>
    </row>
    <row r="17" spans="1:14" ht="15">
      <c r="A17" s="322" t="s">
        <v>826</v>
      </c>
      <c r="B17" s="319" t="s">
        <v>436</v>
      </c>
      <c r="C17" s="45">
        <v>607.03275199999996</v>
      </c>
      <c r="D17" s="113">
        <v>2.6114820000000001</v>
      </c>
      <c r="E17" s="113">
        <v>2.6114820000000001</v>
      </c>
      <c r="F17" s="320"/>
      <c r="G17" s="320"/>
      <c r="H17" s="113">
        <v>1.2313959999999999</v>
      </c>
      <c r="I17" s="317"/>
      <c r="M17" s="288"/>
    </row>
    <row r="18" spans="1:14" ht="15">
      <c r="A18" s="318" t="s">
        <v>828</v>
      </c>
      <c r="B18" s="319" t="s">
        <v>858</v>
      </c>
      <c r="C18" s="45">
        <v>0.44628200000000001</v>
      </c>
      <c r="D18" s="113">
        <v>0</v>
      </c>
      <c r="E18" s="113">
        <v>0</v>
      </c>
      <c r="F18" s="320"/>
      <c r="G18" s="320"/>
      <c r="H18" s="113">
        <v>2.1900000000000001E-4</v>
      </c>
      <c r="I18" s="317"/>
      <c r="M18" s="288"/>
    </row>
    <row r="19" spans="1:14" ht="15">
      <c r="A19" s="318" t="s">
        <v>829</v>
      </c>
      <c r="B19" s="319" t="s">
        <v>602</v>
      </c>
      <c r="C19" s="45">
        <v>0.14760839000000001</v>
      </c>
      <c r="D19" s="113">
        <v>0</v>
      </c>
      <c r="E19" s="113">
        <v>0</v>
      </c>
      <c r="F19" s="320"/>
      <c r="G19" s="320"/>
      <c r="H19" s="113">
        <v>3.1999999999999999E-5</v>
      </c>
      <c r="I19" s="317"/>
      <c r="M19" s="288"/>
    </row>
    <row r="20" spans="1:14" ht="15">
      <c r="A20" s="318" t="s">
        <v>830</v>
      </c>
      <c r="B20" s="319" t="s">
        <v>600</v>
      </c>
      <c r="C20" s="45">
        <v>0.13599649999999999</v>
      </c>
      <c r="D20" s="113">
        <v>0</v>
      </c>
      <c r="E20" s="113">
        <v>0</v>
      </c>
      <c r="F20" s="320"/>
      <c r="G20" s="320"/>
      <c r="H20" s="113">
        <v>1.01E-4</v>
      </c>
      <c r="I20" s="317"/>
      <c r="M20" s="288"/>
    </row>
    <row r="21" spans="1:14" ht="15">
      <c r="A21" s="318" t="s">
        <v>831</v>
      </c>
      <c r="B21" s="319" t="s">
        <v>859</v>
      </c>
      <c r="C21" s="45">
        <v>0.123846</v>
      </c>
      <c r="D21" s="113">
        <v>0</v>
      </c>
      <c r="E21" s="113">
        <v>0</v>
      </c>
      <c r="F21" s="320"/>
      <c r="G21" s="320"/>
      <c r="H21" s="113">
        <v>3.8999999999999999E-5</v>
      </c>
      <c r="I21" s="317"/>
      <c r="M21" s="288"/>
    </row>
    <row r="22" spans="1:14" ht="15">
      <c r="A22" s="318" t="s">
        <v>832</v>
      </c>
      <c r="B22" s="319" t="s">
        <v>618</v>
      </c>
      <c r="C22" s="45">
        <v>0.83951100000000001</v>
      </c>
      <c r="D22" s="113">
        <v>5.0000000000000001E-3</v>
      </c>
      <c r="E22" s="113">
        <v>5.0000000000000001E-3</v>
      </c>
      <c r="F22" s="320"/>
      <c r="G22" s="320"/>
      <c r="H22" s="113">
        <v>1.4270000000000001E-3</v>
      </c>
      <c r="I22" s="317"/>
      <c r="J22" s="309"/>
      <c r="K22" s="309"/>
      <c r="L22" s="309"/>
      <c r="M22" s="288"/>
    </row>
    <row r="23" spans="1:14" ht="15">
      <c r="A23" s="315" t="s">
        <v>833</v>
      </c>
      <c r="B23" s="316" t="s">
        <v>565</v>
      </c>
      <c r="C23" s="45">
        <v>9936.5650750599998</v>
      </c>
      <c r="D23" s="113">
        <v>132.47087998999999</v>
      </c>
      <c r="E23" s="113">
        <v>132.47087998999999</v>
      </c>
      <c r="F23" s="45">
        <v>9327.8390790599988</v>
      </c>
      <c r="G23" s="113">
        <v>-36.344430559999999</v>
      </c>
      <c r="H23" s="113">
        <v>1.233214</v>
      </c>
      <c r="I23" s="323">
        <v>0</v>
      </c>
      <c r="M23" s="288"/>
    </row>
    <row r="24" spans="1:14" ht="15">
      <c r="A24" s="308"/>
      <c r="B24" s="308"/>
      <c r="C24" s="308"/>
      <c r="D24" s="308"/>
      <c r="E24" s="308"/>
      <c r="F24" s="308"/>
      <c r="G24" s="308"/>
      <c r="H24" s="308"/>
      <c r="I24" s="308"/>
      <c r="J24" s="309"/>
      <c r="K24" s="309"/>
      <c r="L24" s="309"/>
      <c r="M24" s="309"/>
      <c r="N24" s="309"/>
    </row>
    <row r="25" spans="1:14" ht="15">
      <c r="A25" s="29" t="s">
        <v>202</v>
      </c>
      <c r="F25" s="288"/>
      <c r="G25" s="288"/>
      <c r="H25" s="288"/>
      <c r="I25" s="288"/>
      <c r="J25" s="288"/>
      <c r="K25" s="288"/>
      <c r="L25" s="288"/>
      <c r="M25" s="288"/>
      <c r="N25" s="288"/>
    </row>
    <row r="26" spans="1:14" ht="15">
      <c r="A26" s="29" t="s">
        <v>196</v>
      </c>
      <c r="B26" s="308"/>
      <c r="C26" s="308"/>
      <c r="D26" s="308"/>
      <c r="E26" s="308"/>
      <c r="F26" s="288"/>
      <c r="G26" s="288"/>
      <c r="H26" s="288"/>
      <c r="I26" s="288"/>
      <c r="J26" s="288"/>
      <c r="K26" s="288"/>
      <c r="L26" s="288"/>
      <c r="M26" s="288"/>
      <c r="N26" s="288"/>
    </row>
    <row r="27" spans="1:14">
      <c r="B27" s="309"/>
      <c r="C27" s="309"/>
      <c r="D27" s="309"/>
      <c r="E27" s="309"/>
      <c r="F27" s="309"/>
      <c r="G27" s="309"/>
      <c r="H27" s="309"/>
      <c r="I27" s="309"/>
      <c r="J27" s="309"/>
      <c r="K27" s="310"/>
      <c r="L27" s="309"/>
      <c r="M27" s="309"/>
      <c r="N27" s="288"/>
    </row>
    <row r="28" spans="1:14">
      <c r="C28" s="311" t="s">
        <v>197</v>
      </c>
      <c r="D28" s="311" t="s">
        <v>531</v>
      </c>
      <c r="E28" s="311" t="s">
        <v>198</v>
      </c>
      <c r="F28" s="312" t="s">
        <v>573</v>
      </c>
      <c r="G28" s="311" t="s">
        <v>199</v>
      </c>
      <c r="H28" s="311" t="s">
        <v>574</v>
      </c>
      <c r="I28" s="311" t="s">
        <v>575</v>
      </c>
      <c r="M28" s="288"/>
    </row>
    <row r="29" spans="1:14" ht="14.45" customHeight="1">
      <c r="C29" s="807" t="s">
        <v>848</v>
      </c>
      <c r="D29" s="807"/>
      <c r="E29" s="807"/>
      <c r="F29" s="807"/>
      <c r="G29" s="809" t="s">
        <v>849</v>
      </c>
      <c r="H29" s="809" t="s">
        <v>850</v>
      </c>
      <c r="I29" s="804" t="s">
        <v>851</v>
      </c>
      <c r="M29" s="288"/>
    </row>
    <row r="30" spans="1:14">
      <c r="C30" s="807"/>
      <c r="D30" s="807" t="s">
        <v>852</v>
      </c>
      <c r="E30" s="807"/>
      <c r="F30" s="809" t="s">
        <v>853</v>
      </c>
      <c r="G30" s="809"/>
      <c r="H30" s="809"/>
      <c r="I30" s="805"/>
      <c r="M30" s="288"/>
    </row>
    <row r="31" spans="1:14">
      <c r="C31" s="808"/>
      <c r="D31" s="313"/>
      <c r="E31" s="314" t="s">
        <v>854</v>
      </c>
      <c r="F31" s="810"/>
      <c r="G31" s="810"/>
      <c r="H31" s="810"/>
      <c r="I31" s="806"/>
      <c r="M31" s="288"/>
    </row>
    <row r="32" spans="1:14" ht="15">
      <c r="A32" s="315" t="s">
        <v>597</v>
      </c>
      <c r="B32" s="316" t="s">
        <v>855</v>
      </c>
      <c r="C32" s="45">
        <v>9217.9</v>
      </c>
      <c r="D32" s="45">
        <v>139.69999999999999</v>
      </c>
      <c r="E32" s="45">
        <v>139.69999999999999</v>
      </c>
      <c r="F32" s="45">
        <v>9217.9</v>
      </c>
      <c r="G32" s="45">
        <v>-37.5</v>
      </c>
      <c r="H32" s="648"/>
      <c r="I32" s="45">
        <v>0</v>
      </c>
      <c r="M32" s="288"/>
    </row>
    <row r="33" spans="1:14">
      <c r="A33" s="318" t="s">
        <v>619</v>
      </c>
      <c r="B33" s="319" t="s">
        <v>436</v>
      </c>
      <c r="C33" s="45">
        <v>8089.4</v>
      </c>
      <c r="D33" s="45">
        <v>138.6</v>
      </c>
      <c r="E33" s="45">
        <v>138.6</v>
      </c>
      <c r="F33" s="45">
        <v>8089.4</v>
      </c>
      <c r="G33" s="45">
        <v>-37.200000000000003</v>
      </c>
      <c r="H33" s="649"/>
      <c r="I33" s="45">
        <v>0</v>
      </c>
      <c r="M33" s="288"/>
    </row>
    <row r="34" spans="1:14">
      <c r="A34" s="318" t="s">
        <v>814</v>
      </c>
      <c r="B34" s="319" t="s">
        <v>599</v>
      </c>
      <c r="C34" s="45">
        <v>212.4</v>
      </c>
      <c r="D34" s="45">
        <v>0</v>
      </c>
      <c r="E34" s="45">
        <v>0</v>
      </c>
      <c r="F34" s="45">
        <v>212.4</v>
      </c>
      <c r="G34" s="45">
        <v>0</v>
      </c>
      <c r="H34" s="649"/>
      <c r="I34" s="45">
        <v>0</v>
      </c>
      <c r="M34" s="288"/>
    </row>
    <row r="35" spans="1:14">
      <c r="A35" s="318" t="s">
        <v>816</v>
      </c>
      <c r="B35" s="319" t="s">
        <v>601</v>
      </c>
      <c r="C35" s="45">
        <v>181.6</v>
      </c>
      <c r="D35" s="45">
        <v>0</v>
      </c>
      <c r="E35" s="45">
        <v>0</v>
      </c>
      <c r="F35" s="45">
        <v>181.6</v>
      </c>
      <c r="G35" s="45">
        <v>0</v>
      </c>
      <c r="H35" s="649"/>
      <c r="I35" s="45">
        <v>0</v>
      </c>
      <c r="M35" s="288"/>
    </row>
    <row r="36" spans="1:14">
      <c r="A36" s="318" t="s">
        <v>818</v>
      </c>
      <c r="B36" s="319" t="s">
        <v>600</v>
      </c>
      <c r="C36" s="45">
        <v>135.1</v>
      </c>
      <c r="D36" s="45">
        <v>0</v>
      </c>
      <c r="E36" s="45">
        <v>0</v>
      </c>
      <c r="F36" s="45">
        <v>135.1</v>
      </c>
      <c r="G36" s="45">
        <v>0</v>
      </c>
      <c r="H36" s="649"/>
      <c r="I36" s="45">
        <v>0</v>
      </c>
      <c r="M36" s="288"/>
    </row>
    <row r="37" spans="1:14">
      <c r="A37" s="318" t="s">
        <v>820</v>
      </c>
      <c r="B37" s="319" t="s">
        <v>856</v>
      </c>
      <c r="C37" s="45">
        <v>111.6</v>
      </c>
      <c r="D37" s="45">
        <v>0</v>
      </c>
      <c r="E37" s="45">
        <v>0</v>
      </c>
      <c r="F37" s="45">
        <v>111.6</v>
      </c>
      <c r="G37" s="45">
        <v>0</v>
      </c>
      <c r="H37" s="649"/>
      <c r="I37" s="45">
        <v>0</v>
      </c>
      <c r="M37" s="288"/>
    </row>
    <row r="38" spans="1:14">
      <c r="A38" s="318" t="s">
        <v>822</v>
      </c>
      <c r="B38" s="319" t="s">
        <v>618</v>
      </c>
      <c r="C38" s="45">
        <v>487.79999999999927</v>
      </c>
      <c r="D38" s="45">
        <v>1.1000000000000001</v>
      </c>
      <c r="E38" s="45">
        <v>1.1000000000000001</v>
      </c>
      <c r="F38" s="45">
        <v>487.79999999999927</v>
      </c>
      <c r="G38" s="45">
        <v>-0.3</v>
      </c>
      <c r="H38" s="649"/>
      <c r="I38" s="45">
        <v>0</v>
      </c>
      <c r="M38" s="288"/>
    </row>
    <row r="39" spans="1:14" ht="15">
      <c r="A39" s="318" t="s">
        <v>824</v>
      </c>
      <c r="B39" s="316" t="s">
        <v>857</v>
      </c>
      <c r="C39" s="45">
        <v>629.1</v>
      </c>
      <c r="D39" s="45">
        <v>2.1</v>
      </c>
      <c r="E39" s="218">
        <v>2.1</v>
      </c>
      <c r="F39" s="648"/>
      <c r="G39" s="648"/>
      <c r="H39" s="45">
        <v>1.3</v>
      </c>
      <c r="I39" s="648"/>
      <c r="M39" s="288"/>
    </row>
    <row r="40" spans="1:14" ht="15">
      <c r="A40" s="322" t="s">
        <v>826</v>
      </c>
      <c r="B40" s="319" t="s">
        <v>436</v>
      </c>
      <c r="C40" s="45">
        <v>626.9</v>
      </c>
      <c r="D40" s="45">
        <v>2.1</v>
      </c>
      <c r="E40" s="45">
        <v>2.1</v>
      </c>
      <c r="F40" s="649"/>
      <c r="G40" s="649"/>
      <c r="H40" s="45">
        <v>1.3</v>
      </c>
      <c r="I40" s="648"/>
      <c r="M40" s="288"/>
    </row>
    <row r="41" spans="1:14" ht="15">
      <c r="A41" s="318" t="s">
        <v>828</v>
      </c>
      <c r="B41" s="319" t="s">
        <v>858</v>
      </c>
      <c r="C41" s="45">
        <v>0.8</v>
      </c>
      <c r="D41" s="45">
        <v>0</v>
      </c>
      <c r="E41" s="45">
        <v>0</v>
      </c>
      <c r="F41" s="649"/>
      <c r="G41" s="649"/>
      <c r="H41" s="45">
        <v>0</v>
      </c>
      <c r="I41" s="648"/>
      <c r="M41" s="288"/>
    </row>
    <row r="42" spans="1:14" ht="15">
      <c r="A42" s="318" t="s">
        <v>829</v>
      </c>
      <c r="B42" s="319" t="s">
        <v>602</v>
      </c>
      <c r="C42" s="45">
        <v>0.4</v>
      </c>
      <c r="D42" s="45">
        <v>0</v>
      </c>
      <c r="E42" s="45">
        <v>0</v>
      </c>
      <c r="F42" s="649"/>
      <c r="G42" s="649"/>
      <c r="H42" s="45">
        <v>0</v>
      </c>
      <c r="I42" s="648"/>
      <c r="M42" s="288"/>
    </row>
    <row r="43" spans="1:14" ht="15">
      <c r="A43" s="318" t="s">
        <v>830</v>
      </c>
      <c r="B43" s="319" t="s">
        <v>600</v>
      </c>
      <c r="C43" s="45">
        <v>0.1</v>
      </c>
      <c r="D43" s="45">
        <v>0</v>
      </c>
      <c r="E43" s="45">
        <v>0</v>
      </c>
      <c r="F43" s="649"/>
      <c r="G43" s="649"/>
      <c r="H43" s="45">
        <v>0</v>
      </c>
      <c r="I43" s="648"/>
      <c r="M43" s="288"/>
    </row>
    <row r="44" spans="1:14" ht="15">
      <c r="A44" s="318" t="s">
        <v>831</v>
      </c>
      <c r="B44" s="319" t="s">
        <v>859</v>
      </c>
      <c r="C44" s="45">
        <v>0.1</v>
      </c>
      <c r="D44" s="45">
        <v>0</v>
      </c>
      <c r="E44" s="45">
        <v>0</v>
      </c>
      <c r="F44" s="649"/>
      <c r="G44" s="649"/>
      <c r="H44" s="45">
        <v>0</v>
      </c>
      <c r="I44" s="648"/>
      <c r="M44" s="288"/>
    </row>
    <row r="45" spans="1:14" ht="15">
      <c r="A45" s="318" t="s">
        <v>832</v>
      </c>
      <c r="B45" s="319" t="s">
        <v>618</v>
      </c>
      <c r="C45" s="45">
        <v>0.8</v>
      </c>
      <c r="D45" s="45">
        <v>0</v>
      </c>
      <c r="E45" s="45">
        <v>0</v>
      </c>
      <c r="F45" s="649"/>
      <c r="G45" s="649"/>
      <c r="H45" s="45">
        <v>0</v>
      </c>
      <c r="I45" s="648"/>
      <c r="J45" s="309"/>
      <c r="K45" s="309"/>
      <c r="L45" s="309"/>
      <c r="M45" s="288"/>
    </row>
    <row r="46" spans="1:14" ht="15">
      <c r="A46" s="315" t="s">
        <v>833</v>
      </c>
      <c r="B46" s="316" t="s">
        <v>565</v>
      </c>
      <c r="C46" s="45">
        <v>9847</v>
      </c>
      <c r="D46" s="45">
        <v>141.80000000000001</v>
      </c>
      <c r="E46" s="45">
        <v>141.80000000000001</v>
      </c>
      <c r="F46" s="45">
        <v>9217.9</v>
      </c>
      <c r="G46" s="45">
        <v>-37.5</v>
      </c>
      <c r="H46" s="45">
        <v>1.3</v>
      </c>
      <c r="I46" s="218">
        <v>0</v>
      </c>
      <c r="M46" s="288"/>
    </row>
    <row r="47" spans="1:14" ht="15">
      <c r="A47" s="308"/>
      <c r="B47" s="308"/>
      <c r="C47" s="308"/>
      <c r="D47" s="308"/>
      <c r="E47" s="308"/>
      <c r="F47" s="308"/>
      <c r="G47" s="308"/>
      <c r="H47" s="308"/>
      <c r="I47" s="308"/>
      <c r="J47" s="309"/>
      <c r="K47" s="309"/>
      <c r="L47" s="309"/>
      <c r="M47" s="309"/>
      <c r="N47" s="309"/>
    </row>
    <row r="48" spans="1:14">
      <c r="A48" s="812" t="s">
        <v>860</v>
      </c>
      <c r="B48" s="812"/>
      <c r="C48" s="812"/>
      <c r="D48" s="812"/>
      <c r="E48" s="812"/>
      <c r="F48" s="812"/>
      <c r="G48" s="812"/>
      <c r="H48" s="309"/>
      <c r="I48" s="309"/>
      <c r="J48" s="309"/>
      <c r="K48" s="309"/>
      <c r="L48" s="309"/>
      <c r="M48" s="309"/>
      <c r="N48" s="309"/>
    </row>
    <row r="49" spans="1:14">
      <c r="A49" s="288"/>
      <c r="B49" s="288"/>
      <c r="C49" s="288"/>
      <c r="D49" s="288"/>
      <c r="E49" s="288"/>
      <c r="F49" s="288"/>
      <c r="G49" s="288"/>
      <c r="H49" s="309"/>
      <c r="I49" s="309"/>
      <c r="J49" s="309"/>
      <c r="K49" s="309"/>
      <c r="L49" s="309"/>
      <c r="M49" s="309"/>
      <c r="N49" s="309"/>
    </row>
    <row r="50" spans="1:14" ht="36.75" customHeight="1">
      <c r="A50" s="812" t="s">
        <v>861</v>
      </c>
      <c r="B50" s="812"/>
      <c r="C50" s="812"/>
      <c r="D50" s="812"/>
      <c r="E50" s="812"/>
      <c r="F50" s="812"/>
      <c r="G50" s="812"/>
      <c r="H50" s="308"/>
      <c r="I50" s="308"/>
      <c r="J50" s="309"/>
      <c r="K50" s="309"/>
      <c r="L50" s="309"/>
      <c r="M50" s="309"/>
      <c r="N50" s="309"/>
    </row>
    <row r="51" spans="1:14">
      <c r="A51" s="309"/>
      <c r="B51" s="309"/>
      <c r="C51" s="309"/>
      <c r="D51" s="309"/>
      <c r="E51" s="309"/>
      <c r="F51" s="309"/>
      <c r="G51" s="309"/>
      <c r="H51" s="309"/>
      <c r="I51" s="309"/>
      <c r="J51" s="309"/>
      <c r="K51" s="309"/>
      <c r="L51" s="309"/>
      <c r="M51" s="309"/>
      <c r="N51" s="309"/>
    </row>
    <row r="52" spans="1:14">
      <c r="A52" s="309"/>
      <c r="B52" s="309"/>
      <c r="C52" s="309"/>
      <c r="D52" s="309"/>
      <c r="E52" s="309"/>
      <c r="F52" s="309"/>
      <c r="G52" s="309"/>
      <c r="H52" s="309"/>
      <c r="I52" s="309"/>
      <c r="J52" s="309"/>
      <c r="K52" s="309"/>
      <c r="L52" s="309"/>
      <c r="M52" s="309"/>
      <c r="N52" s="309"/>
    </row>
    <row r="53" spans="1:14">
      <c r="A53" s="309"/>
      <c r="B53" s="309"/>
      <c r="C53" s="309"/>
      <c r="D53" s="309"/>
      <c r="E53" s="309"/>
      <c r="F53" s="309"/>
      <c r="G53" s="309"/>
      <c r="H53" s="309"/>
      <c r="I53" s="309"/>
      <c r="J53" s="309"/>
      <c r="K53" s="309"/>
      <c r="L53" s="309"/>
      <c r="M53" s="309"/>
      <c r="N53" s="309"/>
    </row>
    <row r="54" spans="1:14">
      <c r="A54" s="309"/>
      <c r="B54" s="309"/>
      <c r="C54" s="309"/>
      <c r="D54" s="309"/>
      <c r="E54" s="309"/>
      <c r="F54" s="309"/>
      <c r="G54" s="309"/>
      <c r="H54" s="309"/>
      <c r="I54" s="309"/>
      <c r="J54" s="309"/>
      <c r="K54" s="309"/>
      <c r="L54" s="309"/>
      <c r="M54" s="309"/>
      <c r="N54" s="309"/>
    </row>
    <row r="55" spans="1:14">
      <c r="A55" s="309"/>
      <c r="B55" s="309"/>
      <c r="C55" s="309"/>
      <c r="D55" s="309"/>
      <c r="E55" s="309"/>
      <c r="F55" s="309"/>
      <c r="G55" s="309"/>
      <c r="H55" s="309"/>
      <c r="I55" s="309"/>
      <c r="J55" s="309"/>
      <c r="K55" s="309"/>
      <c r="L55" s="309"/>
      <c r="M55" s="309"/>
      <c r="N55" s="309"/>
    </row>
    <row r="56" spans="1:14">
      <c r="A56" s="309"/>
      <c r="B56" s="309"/>
      <c r="C56" s="309"/>
      <c r="D56" s="309"/>
      <c r="E56" s="309"/>
      <c r="F56" s="309"/>
      <c r="G56" s="309"/>
      <c r="H56" s="309"/>
      <c r="I56" s="309"/>
      <c r="J56" s="309"/>
      <c r="K56" s="309"/>
      <c r="L56" s="309"/>
      <c r="M56" s="309"/>
      <c r="N56" s="309"/>
    </row>
    <row r="57" spans="1:14" ht="15">
      <c r="A57" s="308"/>
      <c r="B57" s="308"/>
      <c r="C57" s="308"/>
      <c r="D57" s="308"/>
      <c r="E57" s="308"/>
      <c r="F57" s="308"/>
      <c r="G57" s="308"/>
      <c r="H57" s="308"/>
      <c r="I57" s="308"/>
      <c r="J57" s="309"/>
      <c r="K57" s="309"/>
      <c r="L57" s="309"/>
      <c r="M57" s="309"/>
      <c r="N57" s="309"/>
    </row>
    <row r="58" spans="1:14">
      <c r="A58" s="309"/>
      <c r="B58" s="309"/>
      <c r="C58" s="309"/>
      <c r="D58" s="309"/>
      <c r="E58" s="309"/>
      <c r="F58" s="309"/>
      <c r="G58" s="309"/>
      <c r="H58" s="309"/>
      <c r="I58" s="309"/>
      <c r="J58" s="309"/>
      <c r="K58" s="309"/>
      <c r="L58" s="309"/>
      <c r="M58" s="309"/>
      <c r="N58" s="309"/>
    </row>
    <row r="59" spans="1:14">
      <c r="A59" s="309"/>
      <c r="B59" s="309"/>
      <c r="C59" s="309"/>
      <c r="D59" s="309"/>
      <c r="E59" s="309"/>
      <c r="F59" s="309"/>
      <c r="G59" s="309"/>
      <c r="H59" s="309"/>
      <c r="I59" s="309"/>
      <c r="J59" s="309"/>
      <c r="K59" s="309"/>
      <c r="L59" s="309"/>
      <c r="M59" s="309"/>
      <c r="N59" s="309"/>
    </row>
    <row r="60" spans="1:14">
      <c r="A60" s="309"/>
      <c r="B60" s="309"/>
      <c r="C60" s="309"/>
      <c r="D60" s="309"/>
      <c r="E60" s="309"/>
      <c r="F60" s="309"/>
      <c r="G60" s="309"/>
      <c r="H60" s="309"/>
      <c r="I60" s="309"/>
      <c r="J60" s="309"/>
      <c r="K60" s="309"/>
      <c r="L60" s="309"/>
      <c r="M60" s="309"/>
      <c r="N60" s="309"/>
    </row>
  </sheetData>
  <mergeCells count="17">
    <mergeCell ref="A48:G48"/>
    <mergeCell ref="A50:G50"/>
    <mergeCell ref="C29:F29"/>
    <mergeCell ref="G29:G31"/>
    <mergeCell ref="H29:H31"/>
    <mergeCell ref="I29:I31"/>
    <mergeCell ref="C30:C31"/>
    <mergeCell ref="D30:E30"/>
    <mergeCell ref="F30:F31"/>
    <mergeCell ref="A1:E1"/>
    <mergeCell ref="C6:F6"/>
    <mergeCell ref="G6:G8"/>
    <mergeCell ref="H6:H8"/>
    <mergeCell ref="I6:I8"/>
    <mergeCell ref="C7:C8"/>
    <mergeCell ref="D7:E7"/>
    <mergeCell ref="F7:F8"/>
  </mergeCells>
  <pageMargins left="0.7" right="0.7" top="0.75" bottom="0.75" header="0.3" footer="0.3"/>
  <pageSetup paperSize="9" scale="4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sheetPr>
    <tabColor rgb="FF92D050"/>
  </sheetPr>
  <dimension ref="A1:J46"/>
  <sheetViews>
    <sheetView topLeftCell="A5" zoomScaleNormal="100" workbookViewId="0">
      <selection activeCell="A5" sqref="A5:G30"/>
    </sheetView>
  </sheetViews>
  <sheetFormatPr defaultColWidth="8.125" defaultRowHeight="14.25"/>
  <cols>
    <col min="1" max="1" width="4.25" style="287" customWidth="1"/>
    <col min="2" max="2" width="17" style="287" customWidth="1"/>
    <col min="3" max="7" width="22.5" style="287" customWidth="1"/>
    <col min="8" max="8" width="17" style="287" hidden="1" customWidth="1"/>
    <col min="9" max="16384" width="8.125" style="287"/>
  </cols>
  <sheetData>
    <row r="1" spans="1:10" ht="20.25">
      <c r="A1" s="285" t="s">
        <v>66</v>
      </c>
      <c r="B1" s="285"/>
      <c r="C1" s="285"/>
      <c r="D1" s="285"/>
      <c r="E1" s="285"/>
      <c r="F1" s="285"/>
      <c r="G1" s="285"/>
      <c r="H1" s="285"/>
      <c r="I1" s="285"/>
      <c r="J1" s="285"/>
    </row>
    <row r="2" spans="1:10" ht="15">
      <c r="A2" s="324" t="s">
        <v>200</v>
      </c>
      <c r="B2" s="309"/>
      <c r="C2" s="309"/>
      <c r="D2" s="309"/>
      <c r="E2" s="309"/>
      <c r="F2" s="288"/>
      <c r="G2" s="288"/>
      <c r="H2" s="288"/>
      <c r="I2" s="288"/>
      <c r="J2" s="288"/>
    </row>
    <row r="3" spans="1:10" ht="15">
      <c r="A3" s="324" t="s">
        <v>196</v>
      </c>
      <c r="F3" s="288"/>
      <c r="G3" s="288"/>
      <c r="H3" s="288"/>
      <c r="I3" s="288"/>
      <c r="J3" s="288"/>
    </row>
    <row r="4" spans="1:10" ht="15.75" thickBot="1">
      <c r="A4" s="324"/>
      <c r="F4" s="288"/>
      <c r="G4" s="288"/>
      <c r="H4" s="288"/>
      <c r="I4" s="288"/>
      <c r="J4" s="288"/>
    </row>
    <row r="5" spans="1:10" ht="15" thickBot="1">
      <c r="C5" s="311" t="s">
        <v>197</v>
      </c>
      <c r="D5" s="311" t="s">
        <v>531</v>
      </c>
      <c r="E5" s="311" t="s">
        <v>198</v>
      </c>
      <c r="F5" s="311" t="s">
        <v>573</v>
      </c>
      <c r="G5" s="311" t="s">
        <v>199</v>
      </c>
      <c r="H5" s="325" t="s">
        <v>574</v>
      </c>
      <c r="I5" s="326"/>
      <c r="J5" s="288"/>
    </row>
    <row r="6" spans="1:10" ht="85.5">
      <c r="C6" s="813" t="s">
        <v>862</v>
      </c>
      <c r="D6" s="814"/>
      <c r="E6" s="814"/>
      <c r="F6" s="815"/>
      <c r="G6" s="810" t="s">
        <v>849</v>
      </c>
      <c r="H6" s="327" t="s">
        <v>851</v>
      </c>
      <c r="I6" s="326"/>
      <c r="J6" s="288"/>
    </row>
    <row r="7" spans="1:10">
      <c r="C7" s="319"/>
      <c r="D7" s="813" t="s">
        <v>852</v>
      </c>
      <c r="E7" s="815"/>
      <c r="F7" s="818" t="s">
        <v>863</v>
      </c>
      <c r="G7" s="816"/>
      <c r="H7" s="288"/>
      <c r="I7" s="326"/>
      <c r="J7" s="288"/>
    </row>
    <row r="8" spans="1:10" ht="15" thickBot="1">
      <c r="C8" s="319"/>
      <c r="D8" s="328"/>
      <c r="E8" s="312" t="s">
        <v>854</v>
      </c>
      <c r="F8" s="819"/>
      <c r="G8" s="817"/>
      <c r="H8" s="329"/>
      <c r="I8" s="326"/>
      <c r="J8" s="288"/>
    </row>
    <row r="9" spans="1:10" ht="29.25" thickBot="1">
      <c r="A9" s="322" t="s">
        <v>597</v>
      </c>
      <c r="B9" s="330" t="s">
        <v>864</v>
      </c>
      <c r="C9" s="505">
        <v>12.841278000000001</v>
      </c>
      <c r="D9" s="505">
        <v>1.5691010000000001</v>
      </c>
      <c r="E9" s="505">
        <v>1.5691010000000001</v>
      </c>
      <c r="F9" s="505">
        <v>12.841278000000001</v>
      </c>
      <c r="G9" s="505">
        <v>-1.0620989999999999</v>
      </c>
      <c r="H9" s="332">
        <v>0</v>
      </c>
      <c r="I9" s="326"/>
      <c r="J9" s="288"/>
    </row>
    <row r="10" spans="1:10" ht="29.25" thickBot="1">
      <c r="A10" s="318" t="s">
        <v>619</v>
      </c>
      <c r="B10" s="330" t="s">
        <v>865</v>
      </c>
      <c r="C10" s="505">
        <v>20.193601000000001</v>
      </c>
      <c r="D10" s="505">
        <v>0</v>
      </c>
      <c r="E10" s="505">
        <v>0</v>
      </c>
      <c r="F10" s="505">
        <v>20.193601000000001</v>
      </c>
      <c r="G10" s="505">
        <v>-0.32046400000000003</v>
      </c>
      <c r="H10" s="332">
        <v>0</v>
      </c>
      <c r="I10" s="326"/>
      <c r="J10" s="288"/>
    </row>
    <row r="11" spans="1:10" ht="15" thickBot="1">
      <c r="A11" s="318" t="s">
        <v>814</v>
      </c>
      <c r="B11" s="330" t="s">
        <v>866</v>
      </c>
      <c r="C11" s="505">
        <v>97.667113000000001</v>
      </c>
      <c r="D11" s="505">
        <v>1.7048989999999999</v>
      </c>
      <c r="E11" s="505">
        <v>1.7048989999999999</v>
      </c>
      <c r="F11" s="505">
        <v>97.667113000000001</v>
      </c>
      <c r="G11" s="505">
        <v>-1.639319</v>
      </c>
      <c r="H11" s="332">
        <v>0</v>
      </c>
      <c r="I11" s="326"/>
      <c r="J11" s="288"/>
    </row>
    <row r="12" spans="1:10" ht="43.5" thickBot="1">
      <c r="A12" s="318" t="s">
        <v>816</v>
      </c>
      <c r="B12" s="330" t="s">
        <v>867</v>
      </c>
      <c r="C12" s="505">
        <v>74.052176000000003</v>
      </c>
      <c r="D12" s="505">
        <v>0</v>
      </c>
      <c r="E12" s="505">
        <v>0</v>
      </c>
      <c r="F12" s="505">
        <v>74.052176000000003</v>
      </c>
      <c r="G12" s="505">
        <v>-8.4971000000000005E-2</v>
      </c>
      <c r="H12" s="332">
        <v>0</v>
      </c>
      <c r="I12" s="326"/>
      <c r="J12" s="288"/>
    </row>
    <row r="13" spans="1:10" ht="15" thickBot="1">
      <c r="A13" s="318" t="s">
        <v>818</v>
      </c>
      <c r="B13" s="330" t="s">
        <v>868</v>
      </c>
      <c r="C13" s="505">
        <v>7.1197609999999996</v>
      </c>
      <c r="D13" s="505">
        <v>1.5485310000000001</v>
      </c>
      <c r="E13" s="505">
        <v>1.5485310000000001</v>
      </c>
      <c r="F13" s="505">
        <v>7.1197609999999996</v>
      </c>
      <c r="G13" s="505">
        <v>-0.49708400000000003</v>
      </c>
      <c r="H13" s="332">
        <v>0</v>
      </c>
      <c r="I13" s="326"/>
      <c r="J13" s="288"/>
    </row>
    <row r="14" spans="1:10" ht="15" thickBot="1">
      <c r="A14" s="318" t="s">
        <v>820</v>
      </c>
      <c r="B14" s="330" t="s">
        <v>869</v>
      </c>
      <c r="C14" s="505">
        <v>108.97161</v>
      </c>
      <c r="D14" s="505">
        <v>3.1765840000000001</v>
      </c>
      <c r="E14" s="505">
        <v>3.1765840000000001</v>
      </c>
      <c r="F14" s="505">
        <v>108.97161</v>
      </c>
      <c r="G14" s="505">
        <v>-2.2997480000000001</v>
      </c>
      <c r="H14" s="332">
        <v>0</v>
      </c>
      <c r="I14" s="326"/>
      <c r="J14" s="288"/>
    </row>
    <row r="15" spans="1:10" ht="29.25" thickBot="1">
      <c r="A15" s="318" t="s">
        <v>822</v>
      </c>
      <c r="B15" s="330" t="s">
        <v>870</v>
      </c>
      <c r="C15" s="505">
        <v>84.683201999999994</v>
      </c>
      <c r="D15" s="505">
        <v>0.98227200000000003</v>
      </c>
      <c r="E15" s="505">
        <v>0.98227200000000003</v>
      </c>
      <c r="F15" s="505">
        <v>84.683201999999994</v>
      </c>
      <c r="G15" s="505">
        <v>-0.83065299999999997</v>
      </c>
      <c r="H15" s="332">
        <v>0</v>
      </c>
      <c r="I15" s="326"/>
      <c r="J15" s="288"/>
    </row>
    <row r="16" spans="1:10" ht="29.25" thickBot="1">
      <c r="A16" s="318" t="s">
        <v>824</v>
      </c>
      <c r="B16" s="330" t="s">
        <v>871</v>
      </c>
      <c r="C16" s="505">
        <v>35.593237000000002</v>
      </c>
      <c r="D16" s="505">
        <v>0.30837199999999998</v>
      </c>
      <c r="E16" s="505">
        <v>0.30837199999999998</v>
      </c>
      <c r="F16" s="505">
        <v>35.593237000000002</v>
      </c>
      <c r="G16" s="505">
        <v>-0.29196299999999997</v>
      </c>
      <c r="H16" s="332">
        <v>0</v>
      </c>
      <c r="I16" s="326"/>
      <c r="J16" s="288"/>
    </row>
    <row r="17" spans="1:10" ht="43.5" thickBot="1">
      <c r="A17" s="322" t="s">
        <v>826</v>
      </c>
      <c r="B17" s="330" t="s">
        <v>872</v>
      </c>
      <c r="C17" s="505">
        <v>13.608739</v>
      </c>
      <c r="D17" s="505">
        <v>1.029914</v>
      </c>
      <c r="E17" s="505">
        <v>1.029914</v>
      </c>
      <c r="F17" s="505">
        <v>13.608739</v>
      </c>
      <c r="G17" s="505">
        <v>-0.175038</v>
      </c>
      <c r="H17" s="332">
        <v>0</v>
      </c>
      <c r="I17" s="326"/>
      <c r="J17" s="288"/>
    </row>
    <row r="18" spans="1:10" ht="29.25" thickBot="1">
      <c r="A18" s="318" t="s">
        <v>828</v>
      </c>
      <c r="B18" s="333" t="s">
        <v>873</v>
      </c>
      <c r="C18" s="650">
        <v>16.607786999999998</v>
      </c>
      <c r="D18" s="650">
        <v>4.3250999999999998E-2</v>
      </c>
      <c r="E18" s="650">
        <v>4.3250999999999998E-2</v>
      </c>
      <c r="F18" s="650">
        <v>16.607786999999998</v>
      </c>
      <c r="G18" s="650">
        <v>-9.0232999999999994E-2</v>
      </c>
      <c r="H18" s="332">
        <v>0</v>
      </c>
      <c r="I18" s="326"/>
      <c r="J18" s="288"/>
    </row>
    <row r="19" spans="1:10" ht="29.25" thickBot="1">
      <c r="A19" s="318" t="s">
        <v>829</v>
      </c>
      <c r="B19" s="333" t="s">
        <v>874</v>
      </c>
      <c r="C19" s="650">
        <v>1502.5405510000001</v>
      </c>
      <c r="D19" s="650">
        <v>3.8364180000000001</v>
      </c>
      <c r="E19" s="650">
        <v>3.8364180000000001</v>
      </c>
      <c r="F19" s="650">
        <v>1502.5405510000001</v>
      </c>
      <c r="G19" s="650">
        <v>-2.1621869999999999</v>
      </c>
      <c r="H19" s="332">
        <v>0</v>
      </c>
      <c r="I19" s="326"/>
      <c r="J19" s="288"/>
    </row>
    <row r="20" spans="1:10" ht="29.25" thickBot="1">
      <c r="A20" s="318" t="s">
        <v>830</v>
      </c>
      <c r="B20" s="334" t="s">
        <v>875</v>
      </c>
      <c r="C20" s="650">
        <v>177.941836</v>
      </c>
      <c r="D20" s="650">
        <v>4.431E-3</v>
      </c>
      <c r="E20" s="650">
        <v>4.431E-3</v>
      </c>
      <c r="F20" s="650">
        <v>177.941836</v>
      </c>
      <c r="G20" s="650">
        <v>-0.31120900000000001</v>
      </c>
      <c r="H20" s="332">
        <v>0</v>
      </c>
      <c r="I20" s="326"/>
      <c r="J20" s="288"/>
    </row>
    <row r="21" spans="1:10" ht="43.5" thickBot="1">
      <c r="A21" s="318" t="s">
        <v>831</v>
      </c>
      <c r="B21" s="333" t="s">
        <v>876</v>
      </c>
      <c r="C21" s="650">
        <v>103.380049</v>
      </c>
      <c r="D21" s="650">
        <v>2.2906840000000002</v>
      </c>
      <c r="E21" s="650">
        <v>2.2906840000000002</v>
      </c>
      <c r="F21" s="650">
        <v>103.380049</v>
      </c>
      <c r="G21" s="650">
        <v>-1.037954</v>
      </c>
      <c r="H21" s="332">
        <v>0</v>
      </c>
      <c r="I21" s="326"/>
      <c r="J21" s="288"/>
    </row>
    <row r="22" spans="1:10" ht="43.5" thickBot="1">
      <c r="A22" s="318" t="s">
        <v>832</v>
      </c>
      <c r="B22" s="333" t="s">
        <v>877</v>
      </c>
      <c r="C22" s="650">
        <v>43.512452000000003</v>
      </c>
      <c r="D22" s="650">
        <v>0.73030799999999996</v>
      </c>
      <c r="E22" s="650">
        <v>0.73030799999999996</v>
      </c>
      <c r="F22" s="650">
        <v>43.512452000000003</v>
      </c>
      <c r="G22" s="650">
        <v>-0.41586400000000001</v>
      </c>
      <c r="H22" s="332">
        <v>0</v>
      </c>
      <c r="I22" s="326"/>
      <c r="J22" s="288"/>
    </row>
    <row r="23" spans="1:10" ht="72" thickBot="1">
      <c r="A23" s="322" t="s">
        <v>833</v>
      </c>
      <c r="B23" s="333" t="s">
        <v>878</v>
      </c>
      <c r="C23" s="650">
        <v>5.3822000000000002E-2</v>
      </c>
      <c r="D23" s="650">
        <v>0</v>
      </c>
      <c r="E23" s="650">
        <v>0</v>
      </c>
      <c r="F23" s="650">
        <v>5.3822000000000002E-2</v>
      </c>
      <c r="G23" s="650">
        <v>-1.1E-5</v>
      </c>
      <c r="H23" s="332">
        <v>0</v>
      </c>
      <c r="I23" s="326"/>
      <c r="J23" s="288"/>
    </row>
    <row r="24" spans="1:10" ht="15" thickBot="1">
      <c r="A24" s="318" t="s">
        <v>834</v>
      </c>
      <c r="B24" s="333" t="s">
        <v>879</v>
      </c>
      <c r="C24" s="650">
        <v>2.20688</v>
      </c>
      <c r="D24" s="650">
        <v>5.3089999999999998E-2</v>
      </c>
      <c r="E24" s="650">
        <v>5.3089999999999998E-2</v>
      </c>
      <c r="F24" s="650">
        <v>2.20688</v>
      </c>
      <c r="G24" s="650">
        <v>-1.9144000000000001E-2</v>
      </c>
      <c r="H24" s="332">
        <v>0</v>
      </c>
      <c r="I24" s="326"/>
      <c r="J24" s="288"/>
    </row>
    <row r="25" spans="1:10" ht="43.5" thickBot="1">
      <c r="A25" s="318" t="s">
        <v>835</v>
      </c>
      <c r="B25" s="333" t="s">
        <v>880</v>
      </c>
      <c r="C25" s="650">
        <v>15.273910000000001</v>
      </c>
      <c r="D25" s="650">
        <v>0.55439400000000005</v>
      </c>
      <c r="E25" s="650">
        <v>0.55439400000000005</v>
      </c>
      <c r="F25" s="650">
        <v>15.273910000000001</v>
      </c>
      <c r="G25" s="650">
        <v>-0.35130299999999998</v>
      </c>
      <c r="H25" s="332">
        <v>0</v>
      </c>
      <c r="I25" s="326"/>
      <c r="J25" s="288"/>
    </row>
    <row r="26" spans="1:10" ht="29.25" thickBot="1">
      <c r="A26" s="318" t="s">
        <v>836</v>
      </c>
      <c r="B26" s="333" t="s">
        <v>881</v>
      </c>
      <c r="C26" s="650">
        <v>15.316647</v>
      </c>
      <c r="D26" s="650">
        <v>1.6059319999999999</v>
      </c>
      <c r="E26" s="650">
        <v>1.6059319999999999</v>
      </c>
      <c r="F26" s="650">
        <v>15.316647</v>
      </c>
      <c r="G26" s="650">
        <v>-0.83901800000000004</v>
      </c>
      <c r="H26" s="332">
        <v>0</v>
      </c>
      <c r="I26" s="326"/>
      <c r="J26" s="288"/>
    </row>
    <row r="27" spans="1:10" ht="15" thickBot="1">
      <c r="A27" s="318" t="s">
        <v>837</v>
      </c>
      <c r="B27" s="333" t="s">
        <v>882</v>
      </c>
      <c r="C27" s="650">
        <v>4.3618810000000003</v>
      </c>
      <c r="D27" s="650">
        <v>1.5388000000000001E-2</v>
      </c>
      <c r="E27" s="650">
        <v>1.5388000000000001E-2</v>
      </c>
      <c r="F27" s="650">
        <v>4.3618810000000003</v>
      </c>
      <c r="G27" s="650">
        <v>-4.3014999999999998E-2</v>
      </c>
      <c r="H27" s="332">
        <v>0</v>
      </c>
      <c r="I27" s="326"/>
      <c r="J27" s="288"/>
    </row>
    <row r="28" spans="1:10" ht="15.75" thickBot="1">
      <c r="A28" s="335" t="s">
        <v>838</v>
      </c>
      <c r="B28" s="336" t="s">
        <v>565</v>
      </c>
      <c r="C28" s="650">
        <v>2335.9365320000002</v>
      </c>
      <c r="D28" s="650">
        <v>19.453569000000002</v>
      </c>
      <c r="E28" s="650">
        <v>19.453569000000002</v>
      </c>
      <c r="F28" s="650">
        <v>2335.9365320000002</v>
      </c>
      <c r="G28" s="650">
        <v>-12.471277000000001</v>
      </c>
      <c r="H28" s="332">
        <v>0</v>
      </c>
      <c r="I28" s="326"/>
      <c r="J28" s="288"/>
    </row>
    <row r="29" spans="1:10">
      <c r="J29" s="288"/>
    </row>
    <row r="30" spans="1:10">
      <c r="A30" s="812" t="s">
        <v>883</v>
      </c>
      <c r="B30" s="812"/>
      <c r="C30" s="812"/>
      <c r="D30" s="812"/>
      <c r="E30" s="812"/>
      <c r="F30" s="812"/>
      <c r="G30" s="812"/>
      <c r="J30" s="288"/>
    </row>
    <row r="31" spans="1:10">
      <c r="J31" s="288"/>
    </row>
    <row r="32" spans="1:10" ht="15">
      <c r="A32" s="308"/>
      <c r="B32" s="308"/>
      <c r="C32" s="308"/>
      <c r="D32" s="308"/>
      <c r="J32" s="288"/>
    </row>
    <row r="33" spans="1:10">
      <c r="A33" s="337"/>
      <c r="B33" s="337"/>
      <c r="C33" s="337"/>
      <c r="D33" s="337"/>
      <c r="E33" s="337"/>
      <c r="F33" s="337"/>
      <c r="G33" s="337"/>
      <c r="H33" s="337"/>
      <c r="I33" s="337"/>
      <c r="J33" s="288"/>
    </row>
    <row r="34" spans="1:10">
      <c r="A34" s="338"/>
      <c r="B34" s="338"/>
      <c r="C34" s="338"/>
      <c r="D34" s="338"/>
      <c r="E34" s="338"/>
      <c r="F34" s="338"/>
      <c r="G34" s="338"/>
      <c r="H34" s="338"/>
      <c r="I34" s="338"/>
      <c r="J34" s="288"/>
    </row>
    <row r="35" spans="1:10">
      <c r="A35" s="288"/>
      <c r="B35" s="288"/>
      <c r="C35" s="288"/>
      <c r="D35" s="288"/>
      <c r="E35" s="288"/>
      <c r="F35" s="288"/>
      <c r="G35" s="288"/>
      <c r="H35" s="288"/>
      <c r="I35" s="288"/>
      <c r="J35" s="288"/>
    </row>
    <row r="36" spans="1:10">
      <c r="A36" s="338"/>
      <c r="B36" s="338"/>
      <c r="C36" s="338"/>
      <c r="D36" s="338"/>
      <c r="E36" s="338"/>
      <c r="F36" s="338"/>
      <c r="G36" s="338"/>
      <c r="H36" s="338"/>
      <c r="I36" s="338"/>
      <c r="J36" s="288"/>
    </row>
    <row r="37" spans="1:10">
      <c r="A37" s="338"/>
      <c r="B37" s="338"/>
      <c r="C37" s="338"/>
      <c r="D37" s="338"/>
      <c r="E37" s="338"/>
      <c r="F37" s="338"/>
      <c r="G37" s="338"/>
      <c r="H37" s="338"/>
      <c r="I37" s="338"/>
      <c r="J37" s="288"/>
    </row>
    <row r="38" spans="1:10">
      <c r="A38" s="338"/>
      <c r="B38" s="338"/>
      <c r="C38" s="338"/>
      <c r="D38" s="338"/>
      <c r="E38" s="338"/>
      <c r="F38" s="338"/>
      <c r="G38" s="338"/>
      <c r="H38" s="338"/>
      <c r="I38" s="338"/>
      <c r="J38" s="288"/>
    </row>
    <row r="39" spans="1:10">
      <c r="A39" s="338"/>
      <c r="B39" s="338"/>
      <c r="C39" s="338"/>
      <c r="D39" s="338"/>
      <c r="E39" s="338"/>
      <c r="F39" s="338"/>
      <c r="G39" s="338"/>
      <c r="H39" s="338"/>
      <c r="I39" s="338"/>
      <c r="J39" s="288"/>
    </row>
    <row r="40" spans="1:10">
      <c r="A40" s="288"/>
      <c r="B40" s="288"/>
      <c r="C40" s="288"/>
      <c r="D40" s="288"/>
      <c r="E40" s="288"/>
      <c r="F40" s="288"/>
      <c r="G40" s="288"/>
      <c r="H40" s="288"/>
      <c r="I40" s="288"/>
      <c r="J40" s="288"/>
    </row>
    <row r="41" spans="1:10" ht="15">
      <c r="A41" s="308"/>
      <c r="B41" s="308"/>
      <c r="C41" s="308"/>
      <c r="D41" s="308"/>
      <c r="F41" s="288"/>
    </row>
    <row r="42" spans="1:10">
      <c r="A42" s="288"/>
      <c r="B42" s="288"/>
      <c r="C42" s="288"/>
      <c r="D42" s="288"/>
      <c r="E42" s="288"/>
      <c r="F42" s="288"/>
      <c r="G42" s="288"/>
      <c r="H42" s="288"/>
      <c r="I42" s="288"/>
      <c r="J42" s="288"/>
    </row>
    <row r="43" spans="1:10">
      <c r="A43" s="288"/>
      <c r="B43" s="288"/>
      <c r="C43" s="288"/>
      <c r="D43" s="288"/>
      <c r="E43" s="288"/>
      <c r="F43" s="288"/>
      <c r="G43" s="288"/>
      <c r="H43" s="288"/>
      <c r="I43" s="288"/>
      <c r="J43" s="288"/>
    </row>
    <row r="44" spans="1:10">
      <c r="A44" s="288"/>
      <c r="B44" s="288"/>
      <c r="C44" s="288"/>
      <c r="D44" s="288"/>
      <c r="E44" s="288"/>
      <c r="F44" s="288"/>
      <c r="G44" s="288"/>
      <c r="H44" s="288"/>
      <c r="I44" s="288"/>
      <c r="J44" s="288"/>
    </row>
    <row r="45" spans="1:10">
      <c r="A45" s="288"/>
      <c r="B45" s="288"/>
      <c r="C45" s="288"/>
      <c r="D45" s="288"/>
      <c r="E45" s="288"/>
      <c r="F45" s="288"/>
      <c r="G45" s="288"/>
      <c r="H45" s="288"/>
      <c r="I45" s="288"/>
      <c r="J45" s="288"/>
    </row>
    <row r="46" spans="1:10" ht="15">
      <c r="A46" s="308"/>
    </row>
  </sheetData>
  <mergeCells count="5">
    <mergeCell ref="C6:F6"/>
    <mergeCell ref="G6:G8"/>
    <mergeCell ref="D7:E7"/>
    <mergeCell ref="F7:F8"/>
    <mergeCell ref="A30:G30"/>
  </mergeCells>
  <pageMargins left="0.7" right="0.7" top="0.75" bottom="0.75" header="0.3" footer="0.3"/>
  <pageSetup paperSize="9" scale="90" orientation="landscape"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dimension ref="A1:C8"/>
  <sheetViews>
    <sheetView workbookViewId="0">
      <selection activeCell="A9" sqref="A9"/>
    </sheetView>
  </sheetViews>
  <sheetFormatPr defaultColWidth="7.625" defaultRowHeight="18" customHeight="1"/>
  <cols>
    <col min="1" max="1" width="9.75" style="18" customWidth="1"/>
    <col min="2" max="2" width="68.875" style="19" customWidth="1"/>
    <col min="3" max="16384" width="7.625" style="19"/>
  </cols>
  <sheetData>
    <row r="1" spans="1:3" s="24" customFormat="1" ht="15">
      <c r="A1" s="21">
        <v>1</v>
      </c>
      <c r="B1" s="22" t="s">
        <v>5</v>
      </c>
      <c r="C1" s="23"/>
    </row>
    <row r="2" spans="1:3" s="24" customFormat="1" ht="15">
      <c r="A2" s="25" t="s">
        <v>6</v>
      </c>
      <c r="B2" s="22" t="s">
        <v>7</v>
      </c>
      <c r="C2" s="23"/>
    </row>
    <row r="3" spans="1:3" s="2" customFormat="1" ht="14.25">
      <c r="A3" s="6" t="s">
        <v>8</v>
      </c>
      <c r="B3" s="7" t="s">
        <v>9</v>
      </c>
      <c r="C3" s="17"/>
    </row>
    <row r="4" spans="1:3" s="2" customFormat="1" ht="14.25">
      <c r="A4" s="6" t="s">
        <v>10</v>
      </c>
      <c r="B4" s="7" t="s">
        <v>11</v>
      </c>
      <c r="C4" s="17"/>
    </row>
    <row r="7" spans="1:3" ht="11.25">
      <c r="B7" s="10"/>
    </row>
    <row r="8" spans="1:3" ht="18" customHeight="1">
      <c r="A8" s="20"/>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s>
  <pageMargins left="0.7" right="0.7" top="0.75" bottom="0.75" header="0.3" footer="0.3"/>
  <pageSetup paperSize="9" orientation="landscape" r:id="rId1"/>
  <ignoredErrors>
    <ignoredError sqref="A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dimension ref="A1:C3"/>
  <sheetViews>
    <sheetView workbookViewId="0">
      <selection activeCell="A2" sqref="A2"/>
    </sheetView>
  </sheetViews>
  <sheetFormatPr defaultColWidth="7.625" defaultRowHeight="14.25"/>
  <cols>
    <col min="1" max="1" width="9.875" style="90" bestFit="1" customWidth="1"/>
    <col min="2" max="2" width="91.25" customWidth="1"/>
  </cols>
  <sheetData>
    <row r="1" spans="1:3" s="101" customFormat="1" ht="15">
      <c r="A1" s="21">
        <v>3</v>
      </c>
      <c r="B1" s="13" t="s">
        <v>52</v>
      </c>
      <c r="C1" s="281"/>
    </row>
    <row r="2" spans="1:3" s="101" customFormat="1" ht="15">
      <c r="A2" s="104" t="s">
        <v>67</v>
      </c>
      <c r="B2" s="209" t="s">
        <v>68</v>
      </c>
    </row>
    <row r="3" spans="1:3" s="1" customFormat="1">
      <c r="A3" s="8" t="s">
        <v>69</v>
      </c>
      <c r="B3" s="89" t="s">
        <v>70</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pageSetup paperSize="9" orientation="landscape" r:id="rId1"/>
  <ignoredErrors>
    <ignoredError sqref="A2"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sheetPr>
    <tabColor rgb="FF92D050"/>
  </sheetPr>
  <dimension ref="A1:N80"/>
  <sheetViews>
    <sheetView topLeftCell="A37" zoomScaleNormal="100" workbookViewId="0">
      <selection activeCell="A66" sqref="A66:I66"/>
    </sheetView>
  </sheetViews>
  <sheetFormatPr defaultColWidth="8.125" defaultRowHeight="14.25"/>
  <cols>
    <col min="1" max="1" width="10" style="287" customWidth="1"/>
    <col min="2" max="2" width="45.875" style="287" customWidth="1"/>
    <col min="3" max="6" width="13.75" style="287" customWidth="1"/>
    <col min="7" max="7" width="15.5" style="287" customWidth="1"/>
    <col min="8" max="14" width="13.75" style="287" customWidth="1"/>
    <col min="15" max="16384" width="8.125" style="287"/>
  </cols>
  <sheetData>
    <row r="1" spans="1:14" ht="20.25">
      <c r="A1" s="285" t="s">
        <v>70</v>
      </c>
      <c r="B1" s="308"/>
      <c r="C1" s="308"/>
      <c r="D1" s="308"/>
      <c r="E1" s="308"/>
      <c r="F1" s="308"/>
      <c r="G1" s="308"/>
      <c r="H1" s="308"/>
      <c r="I1" s="308"/>
      <c r="J1" s="308"/>
      <c r="K1" s="308"/>
      <c r="L1" s="308"/>
      <c r="M1" s="308"/>
      <c r="N1" s="308"/>
    </row>
    <row r="2" spans="1:14" ht="15">
      <c r="A2" s="29" t="s">
        <v>200</v>
      </c>
    </row>
    <row r="3" spans="1:14" ht="15">
      <c r="A3" s="29" t="s">
        <v>196</v>
      </c>
      <c r="B3" s="308"/>
      <c r="C3" s="308"/>
      <c r="D3" s="308"/>
      <c r="E3" s="308"/>
      <c r="F3" s="308"/>
      <c r="G3" s="308"/>
      <c r="H3" s="308"/>
      <c r="I3" s="308"/>
      <c r="J3" s="308"/>
      <c r="K3" s="308"/>
      <c r="L3" s="308"/>
      <c r="M3" s="308"/>
      <c r="N3" s="308"/>
    </row>
    <row r="5" spans="1:14">
      <c r="C5" s="311" t="s">
        <v>197</v>
      </c>
      <c r="D5" s="311" t="s">
        <v>531</v>
      </c>
      <c r="E5" s="311" t="s">
        <v>198</v>
      </c>
      <c r="F5" s="311" t="s">
        <v>573</v>
      </c>
      <c r="G5" s="311" t="s">
        <v>199</v>
      </c>
      <c r="H5" s="311" t="s">
        <v>574</v>
      </c>
      <c r="I5" s="311" t="s">
        <v>575</v>
      </c>
      <c r="J5" s="311" t="s">
        <v>576</v>
      </c>
      <c r="K5" s="311" t="s">
        <v>577</v>
      </c>
      <c r="L5" s="311" t="s">
        <v>578</v>
      </c>
      <c r="M5" s="311" t="s">
        <v>579</v>
      </c>
      <c r="N5" s="311" t="s">
        <v>580</v>
      </c>
    </row>
    <row r="6" spans="1:14">
      <c r="A6" s="309"/>
      <c r="B6" s="309"/>
      <c r="C6" s="813" t="s">
        <v>884</v>
      </c>
      <c r="D6" s="814"/>
      <c r="E6" s="814"/>
      <c r="F6" s="814"/>
      <c r="G6" s="814"/>
      <c r="H6" s="814"/>
      <c r="I6" s="814"/>
      <c r="J6" s="814"/>
      <c r="K6" s="814"/>
      <c r="L6" s="814"/>
      <c r="M6" s="814"/>
      <c r="N6" s="815"/>
    </row>
    <row r="7" spans="1:14" ht="15" customHeight="1">
      <c r="A7" s="309"/>
      <c r="B7" s="309"/>
      <c r="C7" s="813" t="s">
        <v>801</v>
      </c>
      <c r="D7" s="814"/>
      <c r="E7" s="815"/>
      <c r="F7" s="821" t="s">
        <v>802</v>
      </c>
      <c r="G7" s="822"/>
      <c r="H7" s="822"/>
      <c r="I7" s="822"/>
      <c r="J7" s="822"/>
      <c r="K7" s="822"/>
      <c r="L7" s="822"/>
      <c r="M7" s="822"/>
      <c r="N7" s="823"/>
    </row>
    <row r="8" spans="1:14" ht="40.9" customHeight="1">
      <c r="C8" s="311"/>
      <c r="D8" s="312" t="s">
        <v>885</v>
      </c>
      <c r="E8" s="312" t="s">
        <v>886</v>
      </c>
      <c r="F8" s="339"/>
      <c r="G8" s="312" t="s">
        <v>887</v>
      </c>
      <c r="H8" s="312" t="s">
        <v>888</v>
      </c>
      <c r="I8" s="312" t="s">
        <v>889</v>
      </c>
      <c r="J8" s="312" t="s">
        <v>890</v>
      </c>
      <c r="K8" s="312" t="s">
        <v>891</v>
      </c>
      <c r="L8" s="312" t="s">
        <v>892</v>
      </c>
      <c r="M8" s="312" t="s">
        <v>893</v>
      </c>
      <c r="N8" s="312" t="s">
        <v>894</v>
      </c>
    </row>
    <row r="9" spans="1:14" ht="27" customHeight="1">
      <c r="A9" s="340" t="s">
        <v>810</v>
      </c>
      <c r="B9" s="333" t="s">
        <v>811</v>
      </c>
      <c r="C9" s="521">
        <v>696.90289299999995</v>
      </c>
      <c r="D9" s="521">
        <v>696.90289299999995</v>
      </c>
      <c r="E9" s="293">
        <v>0</v>
      </c>
      <c r="F9" s="293">
        <v>0</v>
      </c>
      <c r="G9" s="293">
        <v>0</v>
      </c>
      <c r="H9" s="293">
        <v>0</v>
      </c>
      <c r="I9" s="293">
        <v>0</v>
      </c>
      <c r="J9" s="293">
        <v>0</v>
      </c>
      <c r="K9" s="293">
        <v>0</v>
      </c>
      <c r="L9" s="293">
        <v>0</v>
      </c>
      <c r="M9" s="293">
        <v>0</v>
      </c>
      <c r="N9" s="293">
        <v>0</v>
      </c>
    </row>
    <row r="10" spans="1:14" ht="14.45" customHeight="1">
      <c r="A10" s="340" t="s">
        <v>597</v>
      </c>
      <c r="B10" s="333" t="s">
        <v>812</v>
      </c>
      <c r="C10" s="521">
        <v>7824.1426899999997</v>
      </c>
      <c r="D10" s="521">
        <v>7773.3653039999999</v>
      </c>
      <c r="E10" s="293">
        <v>50.777386</v>
      </c>
      <c r="F10" s="293">
        <v>129.854398</v>
      </c>
      <c r="G10" s="293">
        <v>72.180830999999998</v>
      </c>
      <c r="H10" s="293">
        <v>15.54299</v>
      </c>
      <c r="I10" s="293">
        <v>11.085558000000001</v>
      </c>
      <c r="J10" s="293">
        <v>10.192940999999999</v>
      </c>
      <c r="K10" s="293">
        <v>10.803343999999999</v>
      </c>
      <c r="L10" s="293">
        <v>3.4087290000000001</v>
      </c>
      <c r="M10" s="293">
        <v>6.6400069999999998</v>
      </c>
      <c r="N10" s="293">
        <v>129.854398</v>
      </c>
    </row>
    <row r="11" spans="1:14" ht="14.45" customHeight="1">
      <c r="A11" s="341" t="s">
        <v>619</v>
      </c>
      <c r="B11" s="296" t="s">
        <v>813</v>
      </c>
      <c r="C11" s="521">
        <v>0</v>
      </c>
      <c r="D11" s="521">
        <v>0</v>
      </c>
      <c r="E11" s="293">
        <v>0</v>
      </c>
      <c r="F11" s="293">
        <v>0</v>
      </c>
      <c r="G11" s="293">
        <v>0</v>
      </c>
      <c r="H11" s="293">
        <v>0</v>
      </c>
      <c r="I11" s="293">
        <v>0</v>
      </c>
      <c r="J11" s="293">
        <v>0</v>
      </c>
      <c r="K11" s="293">
        <v>0</v>
      </c>
      <c r="L11" s="293">
        <v>0</v>
      </c>
      <c r="M11" s="293">
        <v>0</v>
      </c>
      <c r="N11" s="293">
        <v>0</v>
      </c>
    </row>
    <row r="12" spans="1:14" ht="14.45" customHeight="1">
      <c r="A12" s="341" t="s">
        <v>814</v>
      </c>
      <c r="B12" s="296" t="s">
        <v>815</v>
      </c>
      <c r="C12" s="521">
        <v>6.8154279999999998</v>
      </c>
      <c r="D12" s="521">
        <v>6.8154279999999998</v>
      </c>
      <c r="E12" s="293">
        <v>0</v>
      </c>
      <c r="F12" s="293">
        <v>0</v>
      </c>
      <c r="G12" s="293">
        <v>0</v>
      </c>
      <c r="H12" s="293">
        <v>0</v>
      </c>
      <c r="I12" s="293">
        <v>0</v>
      </c>
      <c r="J12" s="293">
        <v>0</v>
      </c>
      <c r="K12" s="293">
        <v>0</v>
      </c>
      <c r="L12" s="293">
        <v>0</v>
      </c>
      <c r="M12" s="293">
        <v>0</v>
      </c>
      <c r="N12" s="293">
        <v>0</v>
      </c>
    </row>
    <row r="13" spans="1:14" ht="14.45" customHeight="1">
      <c r="A13" s="341" t="s">
        <v>816</v>
      </c>
      <c r="B13" s="296" t="s">
        <v>817</v>
      </c>
      <c r="C13" s="521">
        <v>0.50397499999999995</v>
      </c>
      <c r="D13" s="521">
        <v>0.50397499999999995</v>
      </c>
      <c r="E13" s="293">
        <v>0</v>
      </c>
      <c r="F13" s="293">
        <v>0</v>
      </c>
      <c r="G13" s="293">
        <v>0</v>
      </c>
      <c r="H13" s="293">
        <v>0</v>
      </c>
      <c r="I13" s="293">
        <v>0</v>
      </c>
      <c r="J13" s="293">
        <v>0</v>
      </c>
      <c r="K13" s="293">
        <v>0</v>
      </c>
      <c r="L13" s="293">
        <v>0</v>
      </c>
      <c r="M13" s="293">
        <v>0</v>
      </c>
      <c r="N13" s="293">
        <v>0</v>
      </c>
    </row>
    <row r="14" spans="1:14" ht="14.45" customHeight="1">
      <c r="A14" s="341" t="s">
        <v>818</v>
      </c>
      <c r="B14" s="296" t="s">
        <v>819</v>
      </c>
      <c r="C14" s="521">
        <v>360.78191600000002</v>
      </c>
      <c r="D14" s="521">
        <v>360.78191600000002</v>
      </c>
      <c r="E14" s="293">
        <v>0</v>
      </c>
      <c r="F14" s="293">
        <v>0</v>
      </c>
      <c r="G14" s="293">
        <v>0</v>
      </c>
      <c r="H14" s="293">
        <v>0</v>
      </c>
      <c r="I14" s="293">
        <v>0</v>
      </c>
      <c r="J14" s="293">
        <v>0</v>
      </c>
      <c r="K14" s="293">
        <v>0</v>
      </c>
      <c r="L14" s="293">
        <v>0</v>
      </c>
      <c r="M14" s="293">
        <v>0</v>
      </c>
      <c r="N14" s="293">
        <v>0</v>
      </c>
    </row>
    <row r="15" spans="1:14" ht="14.45" customHeight="1">
      <c r="A15" s="341" t="s">
        <v>820</v>
      </c>
      <c r="B15" s="296" t="s">
        <v>821</v>
      </c>
      <c r="C15" s="521">
        <v>2316.4729630000002</v>
      </c>
      <c r="D15" s="521">
        <v>2308.1338209999999</v>
      </c>
      <c r="E15" s="293">
        <v>8.3391420000000007</v>
      </c>
      <c r="F15" s="293">
        <v>19.453569000000002</v>
      </c>
      <c r="G15" s="293">
        <v>10.561363</v>
      </c>
      <c r="H15" s="293">
        <v>1.909092</v>
      </c>
      <c r="I15" s="293">
        <v>2.0642480000000001</v>
      </c>
      <c r="J15" s="293">
        <v>2.3705340000000001</v>
      </c>
      <c r="K15" s="293">
        <v>1.402622</v>
      </c>
      <c r="L15" s="293">
        <v>0.61746900000000005</v>
      </c>
      <c r="M15" s="293">
        <v>0.52824000000000004</v>
      </c>
      <c r="N15" s="293">
        <v>19.453569000000002</v>
      </c>
    </row>
    <row r="16" spans="1:14" ht="14.45" customHeight="1">
      <c r="A16" s="341" t="s">
        <v>822</v>
      </c>
      <c r="B16" s="297" t="s">
        <v>895</v>
      </c>
      <c r="C16" s="521">
        <v>1221.802792</v>
      </c>
      <c r="D16" s="521">
        <v>1217.9232509999999</v>
      </c>
      <c r="E16" s="293">
        <v>3.8795410000000001</v>
      </c>
      <c r="F16" s="293">
        <v>15.517325</v>
      </c>
      <c r="G16" s="293">
        <v>7.4725599999999996</v>
      </c>
      <c r="H16" s="293">
        <v>1.909092</v>
      </c>
      <c r="I16" s="293">
        <v>1.8868670000000001</v>
      </c>
      <c r="J16" s="293">
        <v>1.700474</v>
      </c>
      <c r="K16" s="293">
        <v>1.402622</v>
      </c>
      <c r="L16" s="293">
        <v>0.61746900000000005</v>
      </c>
      <c r="M16" s="293">
        <v>0.52824000000000004</v>
      </c>
      <c r="N16" s="293">
        <v>15.517325</v>
      </c>
    </row>
    <row r="17" spans="1:14" ht="14.45" customHeight="1">
      <c r="A17" s="341" t="s">
        <v>824</v>
      </c>
      <c r="B17" s="296" t="s">
        <v>825</v>
      </c>
      <c r="C17" s="521">
        <v>5139.5684080000001</v>
      </c>
      <c r="D17" s="521">
        <v>5097.1301640000001</v>
      </c>
      <c r="E17" s="293">
        <v>42.438243999999997</v>
      </c>
      <c r="F17" s="293">
        <v>110.400829</v>
      </c>
      <c r="G17" s="293">
        <v>61.619467999999998</v>
      </c>
      <c r="H17" s="293">
        <v>13.633898</v>
      </c>
      <c r="I17" s="293">
        <v>9.0213090000000005</v>
      </c>
      <c r="J17" s="293">
        <v>7.8224070000000001</v>
      </c>
      <c r="K17" s="293">
        <v>9.4007210000000008</v>
      </c>
      <c r="L17" s="293">
        <v>2.7912590000000002</v>
      </c>
      <c r="M17" s="293">
        <v>6.1117660000000003</v>
      </c>
      <c r="N17" s="293">
        <v>110.400829</v>
      </c>
    </row>
    <row r="18" spans="1:14" ht="14.45" customHeight="1">
      <c r="A18" s="340" t="s">
        <v>826</v>
      </c>
      <c r="B18" s="333" t="s">
        <v>827</v>
      </c>
      <c r="C18" s="521">
        <v>1373.8594780000001</v>
      </c>
      <c r="D18" s="521">
        <v>1373.8594780000001</v>
      </c>
      <c r="E18" s="293">
        <v>0</v>
      </c>
      <c r="F18" s="293">
        <v>0</v>
      </c>
      <c r="G18" s="293">
        <v>0</v>
      </c>
      <c r="H18" s="293">
        <v>0</v>
      </c>
      <c r="I18" s="293">
        <v>0</v>
      </c>
      <c r="J18" s="293">
        <v>0</v>
      </c>
      <c r="K18" s="293">
        <v>0</v>
      </c>
      <c r="L18" s="293">
        <v>0</v>
      </c>
      <c r="M18" s="293">
        <v>0</v>
      </c>
      <c r="N18" s="293">
        <v>0</v>
      </c>
    </row>
    <row r="19" spans="1:14" ht="14.45" hidden="1" customHeight="1">
      <c r="A19" s="341" t="s">
        <v>828</v>
      </c>
      <c r="B19" s="333" t="s">
        <v>896</v>
      </c>
      <c r="C19" s="521">
        <v>0</v>
      </c>
      <c r="D19" s="521">
        <v>0</v>
      </c>
      <c r="E19" s="293">
        <v>0</v>
      </c>
      <c r="F19" s="293">
        <v>0</v>
      </c>
      <c r="G19" s="293">
        <v>0</v>
      </c>
      <c r="H19" s="293">
        <v>0</v>
      </c>
      <c r="I19" s="293">
        <v>0</v>
      </c>
      <c r="J19" s="293">
        <v>0</v>
      </c>
      <c r="K19" s="293">
        <v>0</v>
      </c>
      <c r="L19" s="293">
        <v>0</v>
      </c>
      <c r="M19" s="293">
        <v>0</v>
      </c>
      <c r="N19" s="293">
        <v>0</v>
      </c>
    </row>
    <row r="20" spans="1:14" ht="14.45" customHeight="1">
      <c r="A20" s="341" t="s">
        <v>829</v>
      </c>
      <c r="B20" s="296" t="s">
        <v>815</v>
      </c>
      <c r="C20" s="521">
        <v>256.19680099999999</v>
      </c>
      <c r="D20" s="521">
        <v>256.19680099999999</v>
      </c>
      <c r="E20" s="293">
        <v>0</v>
      </c>
      <c r="F20" s="293">
        <v>0</v>
      </c>
      <c r="G20" s="293">
        <v>0</v>
      </c>
      <c r="H20" s="293">
        <v>0</v>
      </c>
      <c r="I20" s="293">
        <v>0</v>
      </c>
      <c r="J20" s="293">
        <v>0</v>
      </c>
      <c r="K20" s="293">
        <v>0</v>
      </c>
      <c r="L20" s="293">
        <v>0</v>
      </c>
      <c r="M20" s="293">
        <v>0</v>
      </c>
      <c r="N20" s="293">
        <v>0</v>
      </c>
    </row>
    <row r="21" spans="1:14" ht="14.45" customHeight="1">
      <c r="A21" s="341" t="s">
        <v>830</v>
      </c>
      <c r="B21" s="296" t="s">
        <v>817</v>
      </c>
      <c r="C21" s="521">
        <v>1117.662677</v>
      </c>
      <c r="D21" s="521">
        <v>1117.662677</v>
      </c>
      <c r="E21" s="293">
        <v>0</v>
      </c>
      <c r="F21" s="293">
        <v>0</v>
      </c>
      <c r="G21" s="293">
        <v>0</v>
      </c>
      <c r="H21" s="293">
        <v>0</v>
      </c>
      <c r="I21" s="293">
        <v>0</v>
      </c>
      <c r="J21" s="293">
        <v>0</v>
      </c>
      <c r="K21" s="293">
        <v>0</v>
      </c>
      <c r="L21" s="293">
        <v>0</v>
      </c>
      <c r="M21" s="293">
        <v>0</v>
      </c>
      <c r="N21" s="293">
        <v>0</v>
      </c>
    </row>
    <row r="22" spans="1:14" ht="14.45" hidden="1" customHeight="1">
      <c r="A22" s="341" t="s">
        <v>831</v>
      </c>
      <c r="B22" s="296" t="s">
        <v>897</v>
      </c>
      <c r="C22" s="521">
        <v>0</v>
      </c>
      <c r="D22" s="521">
        <v>0</v>
      </c>
      <c r="E22" s="293">
        <v>0</v>
      </c>
      <c r="F22" s="293">
        <v>0</v>
      </c>
      <c r="G22" s="293">
        <v>0</v>
      </c>
      <c r="H22" s="293">
        <v>0</v>
      </c>
      <c r="I22" s="293">
        <v>0</v>
      </c>
      <c r="J22" s="293">
        <v>0</v>
      </c>
      <c r="K22" s="293">
        <v>0</v>
      </c>
      <c r="L22" s="293">
        <v>0</v>
      </c>
      <c r="M22" s="293">
        <v>0</v>
      </c>
      <c r="N22" s="293">
        <v>0</v>
      </c>
    </row>
    <row r="23" spans="1:14" ht="14.45" customHeight="1">
      <c r="A23" s="341" t="s">
        <v>832</v>
      </c>
      <c r="B23" s="296" t="s">
        <v>821</v>
      </c>
      <c r="C23" s="521">
        <v>0</v>
      </c>
      <c r="D23" s="521">
        <v>0</v>
      </c>
      <c r="E23" s="293">
        <v>0</v>
      </c>
      <c r="F23" s="293">
        <v>0</v>
      </c>
      <c r="G23" s="293">
        <v>0</v>
      </c>
      <c r="H23" s="293">
        <v>0</v>
      </c>
      <c r="I23" s="293">
        <v>0</v>
      </c>
      <c r="J23" s="293">
        <v>0</v>
      </c>
      <c r="K23" s="293">
        <v>0</v>
      </c>
      <c r="L23" s="293">
        <v>0</v>
      </c>
      <c r="M23" s="293">
        <v>0</v>
      </c>
      <c r="N23" s="293">
        <v>0</v>
      </c>
    </row>
    <row r="24" spans="1:14" ht="14.45" customHeight="1">
      <c r="A24" s="340" t="s">
        <v>833</v>
      </c>
      <c r="B24" s="333" t="s">
        <v>723</v>
      </c>
      <c r="C24" s="521">
        <v>606.11451699999998</v>
      </c>
      <c r="D24" s="521">
        <v>0</v>
      </c>
      <c r="E24" s="293">
        <v>0</v>
      </c>
      <c r="F24" s="293">
        <v>2.6114820000000001</v>
      </c>
      <c r="G24" s="293">
        <v>0</v>
      </c>
      <c r="H24" s="293">
        <v>0</v>
      </c>
      <c r="I24" s="293">
        <v>0</v>
      </c>
      <c r="J24" s="293">
        <v>0</v>
      </c>
      <c r="K24" s="293">
        <v>0</v>
      </c>
      <c r="L24" s="293">
        <v>0</v>
      </c>
      <c r="M24" s="293">
        <v>0</v>
      </c>
      <c r="N24" s="293">
        <v>2.6114820000000001</v>
      </c>
    </row>
    <row r="25" spans="1:14" ht="14.45" hidden="1" customHeight="1">
      <c r="A25" s="341" t="s">
        <v>834</v>
      </c>
      <c r="B25" s="296" t="s">
        <v>813</v>
      </c>
      <c r="C25" s="521">
        <v>0</v>
      </c>
      <c r="D25" s="521">
        <v>0</v>
      </c>
      <c r="E25" s="293">
        <v>0</v>
      </c>
      <c r="F25" s="293">
        <v>0</v>
      </c>
      <c r="G25" s="293">
        <v>0</v>
      </c>
      <c r="H25" s="293">
        <v>0</v>
      </c>
      <c r="I25" s="293">
        <v>0</v>
      </c>
      <c r="J25" s="293">
        <v>0</v>
      </c>
      <c r="K25" s="293">
        <v>0</v>
      </c>
      <c r="L25" s="293">
        <v>0</v>
      </c>
      <c r="M25" s="293">
        <v>0</v>
      </c>
      <c r="N25" s="293">
        <v>0</v>
      </c>
    </row>
    <row r="26" spans="1:14" ht="14.45" customHeight="1">
      <c r="A26" s="341" t="s">
        <v>835</v>
      </c>
      <c r="B26" s="296" t="s">
        <v>815</v>
      </c>
      <c r="C26" s="521">
        <v>1.405E-2</v>
      </c>
      <c r="D26" s="521">
        <v>0</v>
      </c>
      <c r="E26" s="293">
        <v>0</v>
      </c>
      <c r="F26" s="293">
        <v>0</v>
      </c>
      <c r="G26" s="293">
        <v>0</v>
      </c>
      <c r="H26" s="293">
        <v>0</v>
      </c>
      <c r="I26" s="293">
        <v>0</v>
      </c>
      <c r="J26" s="293">
        <v>0</v>
      </c>
      <c r="K26" s="293">
        <v>0</v>
      </c>
      <c r="L26" s="293">
        <v>0</v>
      </c>
      <c r="M26" s="293">
        <v>0</v>
      </c>
      <c r="N26" s="293">
        <v>0</v>
      </c>
    </row>
    <row r="27" spans="1:14" ht="14.45" customHeight="1">
      <c r="A27" s="294" t="s">
        <v>836</v>
      </c>
      <c r="B27" s="296" t="s">
        <v>817</v>
      </c>
      <c r="C27" s="521">
        <v>0.16430900000000001</v>
      </c>
      <c r="D27" s="521">
        <v>0</v>
      </c>
      <c r="E27" s="293">
        <v>0</v>
      </c>
      <c r="F27" s="293">
        <v>0</v>
      </c>
      <c r="G27" s="293">
        <v>0</v>
      </c>
      <c r="H27" s="293">
        <v>0</v>
      </c>
      <c r="I27" s="293">
        <v>0</v>
      </c>
      <c r="J27" s="293">
        <v>0</v>
      </c>
      <c r="K27" s="293">
        <v>0</v>
      </c>
      <c r="L27" s="293">
        <v>0</v>
      </c>
      <c r="M27" s="293">
        <v>0</v>
      </c>
      <c r="N27" s="293">
        <v>0</v>
      </c>
    </row>
    <row r="28" spans="1:14" ht="14.45" customHeight="1">
      <c r="A28" s="294" t="s">
        <v>837</v>
      </c>
      <c r="B28" s="296" t="s">
        <v>819</v>
      </c>
      <c r="C28" s="521">
        <v>17.110489000000001</v>
      </c>
      <c r="D28" s="521">
        <v>0</v>
      </c>
      <c r="E28" s="293">
        <v>0</v>
      </c>
      <c r="F28" s="293">
        <v>0</v>
      </c>
      <c r="G28" s="293">
        <v>0</v>
      </c>
      <c r="H28" s="293">
        <v>0</v>
      </c>
      <c r="I28" s="293">
        <v>0</v>
      </c>
      <c r="J28" s="293">
        <v>0</v>
      </c>
      <c r="K28" s="293">
        <v>0</v>
      </c>
      <c r="L28" s="293">
        <v>0</v>
      </c>
      <c r="M28" s="293">
        <v>0</v>
      </c>
      <c r="N28" s="293">
        <v>0</v>
      </c>
    </row>
    <row r="29" spans="1:14" ht="14.45" customHeight="1">
      <c r="A29" s="294" t="s">
        <v>838</v>
      </c>
      <c r="B29" s="296" t="s">
        <v>821</v>
      </c>
      <c r="C29" s="521">
        <v>284.73820499999999</v>
      </c>
      <c r="D29" s="521">
        <v>0</v>
      </c>
      <c r="E29" s="293">
        <v>0</v>
      </c>
      <c r="F29" s="293">
        <v>2.2395879999999999</v>
      </c>
      <c r="G29" s="293">
        <v>0</v>
      </c>
      <c r="H29" s="293">
        <v>0</v>
      </c>
      <c r="I29" s="293">
        <v>0</v>
      </c>
      <c r="J29" s="293">
        <v>0</v>
      </c>
      <c r="K29" s="293">
        <v>0</v>
      </c>
      <c r="L29" s="293">
        <v>0</v>
      </c>
      <c r="M29" s="293">
        <v>0</v>
      </c>
      <c r="N29" s="293">
        <v>2.2395879999999999</v>
      </c>
    </row>
    <row r="30" spans="1:14" ht="14.45" customHeight="1">
      <c r="A30" s="294" t="s">
        <v>839</v>
      </c>
      <c r="B30" s="296" t="s">
        <v>825</v>
      </c>
      <c r="C30" s="521">
        <v>304.08746300000001</v>
      </c>
      <c r="D30" s="521">
        <v>0</v>
      </c>
      <c r="E30" s="293">
        <v>0</v>
      </c>
      <c r="F30" s="293">
        <v>0.371894</v>
      </c>
      <c r="G30" s="293">
        <v>0</v>
      </c>
      <c r="H30" s="293">
        <v>0</v>
      </c>
      <c r="I30" s="293">
        <v>0</v>
      </c>
      <c r="J30" s="293">
        <v>0</v>
      </c>
      <c r="K30" s="293">
        <v>0</v>
      </c>
      <c r="L30" s="293">
        <v>0</v>
      </c>
      <c r="M30" s="293">
        <v>0</v>
      </c>
      <c r="N30" s="293">
        <v>0.371894</v>
      </c>
    </row>
    <row r="31" spans="1:14" ht="14.45" customHeight="1">
      <c r="A31" s="298" t="s">
        <v>840</v>
      </c>
      <c r="B31" s="336" t="s">
        <v>565</v>
      </c>
      <c r="C31" s="521">
        <v>10501.019577999999</v>
      </c>
      <c r="D31" s="521">
        <v>9844.1276749999997</v>
      </c>
      <c r="E31" s="293">
        <v>50.777386</v>
      </c>
      <c r="F31" s="293">
        <v>132.46588</v>
      </c>
      <c r="G31" s="293">
        <v>72.180830999999998</v>
      </c>
      <c r="H31" s="293">
        <v>15.54299</v>
      </c>
      <c r="I31" s="293">
        <v>11.085558000000001</v>
      </c>
      <c r="J31" s="293">
        <v>10.192940999999999</v>
      </c>
      <c r="K31" s="293">
        <v>10.803343999999999</v>
      </c>
      <c r="L31" s="293">
        <v>3.4087290000000001</v>
      </c>
      <c r="M31" s="293">
        <v>6.6400069999999998</v>
      </c>
      <c r="N31" s="293">
        <v>132.46588</v>
      </c>
    </row>
    <row r="32" spans="1:14" ht="15">
      <c r="A32" s="342"/>
      <c r="B32" s="342"/>
      <c r="C32" s="342"/>
      <c r="D32" s="342"/>
      <c r="E32" s="342"/>
      <c r="F32" s="342"/>
      <c r="G32" s="342"/>
      <c r="H32" s="342"/>
      <c r="I32" s="342"/>
    </row>
    <row r="33" spans="1:14" ht="15">
      <c r="A33" s="29" t="s">
        <v>202</v>
      </c>
    </row>
    <row r="34" spans="1:14" ht="15">
      <c r="A34" s="29" t="s">
        <v>196</v>
      </c>
      <c r="B34" s="308"/>
      <c r="C34" s="308"/>
      <c r="D34" s="308"/>
      <c r="E34" s="308"/>
      <c r="F34" s="308"/>
      <c r="G34" s="308"/>
      <c r="H34" s="308"/>
      <c r="I34" s="308"/>
      <c r="J34" s="308"/>
      <c r="K34" s="308"/>
      <c r="L34" s="308"/>
      <c r="M34" s="308"/>
      <c r="N34" s="308"/>
    </row>
    <row r="36" spans="1:14">
      <c r="C36" s="311" t="s">
        <v>197</v>
      </c>
      <c r="D36" s="311" t="s">
        <v>531</v>
      </c>
      <c r="E36" s="311" t="s">
        <v>198</v>
      </c>
      <c r="F36" s="311" t="s">
        <v>573</v>
      </c>
      <c r="G36" s="311" t="s">
        <v>199</v>
      </c>
      <c r="H36" s="311" t="s">
        <v>574</v>
      </c>
      <c r="I36" s="311" t="s">
        <v>575</v>
      </c>
      <c r="J36" s="311" t="s">
        <v>576</v>
      </c>
      <c r="K36" s="311" t="s">
        <v>577</v>
      </c>
      <c r="L36" s="311" t="s">
        <v>578</v>
      </c>
      <c r="M36" s="311" t="s">
        <v>579</v>
      </c>
      <c r="N36" s="311" t="s">
        <v>580</v>
      </c>
    </row>
    <row r="37" spans="1:14">
      <c r="A37" s="309"/>
      <c r="B37" s="309"/>
      <c r="C37" s="813" t="s">
        <v>884</v>
      </c>
      <c r="D37" s="814"/>
      <c r="E37" s="814"/>
      <c r="F37" s="814"/>
      <c r="G37" s="814"/>
      <c r="H37" s="814"/>
      <c r="I37" s="814"/>
      <c r="J37" s="814"/>
      <c r="K37" s="814"/>
      <c r="L37" s="814"/>
      <c r="M37" s="814"/>
      <c r="N37" s="815"/>
    </row>
    <row r="38" spans="1:14" ht="15" customHeight="1">
      <c r="A38" s="309"/>
      <c r="B38" s="309"/>
      <c r="C38" s="813" t="s">
        <v>801</v>
      </c>
      <c r="D38" s="814"/>
      <c r="E38" s="815"/>
      <c r="F38" s="821" t="s">
        <v>802</v>
      </c>
      <c r="G38" s="822"/>
      <c r="H38" s="822"/>
      <c r="I38" s="822"/>
      <c r="J38" s="822"/>
      <c r="K38" s="822"/>
      <c r="L38" s="822"/>
      <c r="M38" s="822"/>
      <c r="N38" s="823"/>
    </row>
    <row r="39" spans="1:14" ht="40.9" customHeight="1">
      <c r="C39" s="311"/>
      <c r="D39" s="312" t="s">
        <v>885</v>
      </c>
      <c r="E39" s="312" t="s">
        <v>886</v>
      </c>
      <c r="F39" s="339"/>
      <c r="G39" s="312" t="s">
        <v>887</v>
      </c>
      <c r="H39" s="312" t="s">
        <v>888</v>
      </c>
      <c r="I39" s="312" t="s">
        <v>889</v>
      </c>
      <c r="J39" s="312" t="s">
        <v>890</v>
      </c>
      <c r="K39" s="312" t="s">
        <v>891</v>
      </c>
      <c r="L39" s="312" t="s">
        <v>892</v>
      </c>
      <c r="M39" s="312" t="s">
        <v>893</v>
      </c>
      <c r="N39" s="312" t="s">
        <v>894</v>
      </c>
    </row>
    <row r="40" spans="1:14" ht="30.6" customHeight="1">
      <c r="A40" s="340" t="s">
        <v>810</v>
      </c>
      <c r="B40" s="333" t="s">
        <v>811</v>
      </c>
      <c r="C40" s="293">
        <v>1254.8</v>
      </c>
      <c r="D40" s="293">
        <v>1254.8</v>
      </c>
      <c r="E40" s="293">
        <v>0</v>
      </c>
      <c r="F40" s="293">
        <v>0</v>
      </c>
      <c r="G40" s="293">
        <v>0</v>
      </c>
      <c r="H40" s="293">
        <v>0</v>
      </c>
      <c r="I40" s="293">
        <v>0</v>
      </c>
      <c r="J40" s="293">
        <v>0</v>
      </c>
      <c r="K40" s="293">
        <v>0</v>
      </c>
      <c r="L40" s="293">
        <v>0</v>
      </c>
      <c r="M40" s="293">
        <v>0</v>
      </c>
      <c r="N40" s="293">
        <v>0</v>
      </c>
    </row>
    <row r="41" spans="1:14" ht="14.45" customHeight="1">
      <c r="A41" s="340" t="s">
        <v>597</v>
      </c>
      <c r="B41" s="333" t="s">
        <v>812</v>
      </c>
      <c r="C41" s="293">
        <v>7732</v>
      </c>
      <c r="D41" s="293">
        <v>7692.1</v>
      </c>
      <c r="E41" s="293">
        <v>39.9</v>
      </c>
      <c r="F41" s="293">
        <v>139.69999999999999</v>
      </c>
      <c r="G41" s="293">
        <v>83.8</v>
      </c>
      <c r="H41" s="293">
        <v>12.6</v>
      </c>
      <c r="I41" s="293">
        <v>10</v>
      </c>
      <c r="J41" s="293">
        <v>10.199999999999999</v>
      </c>
      <c r="K41" s="293">
        <v>8.9</v>
      </c>
      <c r="L41" s="293">
        <v>3.8</v>
      </c>
      <c r="M41" s="293">
        <v>10.4</v>
      </c>
      <c r="N41" s="293">
        <v>139.69999999999999</v>
      </c>
    </row>
    <row r="42" spans="1:14" ht="14.45" customHeight="1">
      <c r="A42" s="341" t="s">
        <v>619</v>
      </c>
      <c r="B42" s="296" t="s">
        <v>813</v>
      </c>
      <c r="C42" s="293">
        <v>0</v>
      </c>
      <c r="D42" s="293">
        <v>0</v>
      </c>
      <c r="E42" s="293">
        <v>0</v>
      </c>
      <c r="F42" s="293">
        <v>0</v>
      </c>
      <c r="G42" s="293">
        <v>0</v>
      </c>
      <c r="H42" s="293">
        <v>0</v>
      </c>
      <c r="I42" s="293">
        <v>0</v>
      </c>
      <c r="J42" s="293">
        <v>0</v>
      </c>
      <c r="K42" s="293">
        <v>0</v>
      </c>
      <c r="L42" s="293">
        <v>0</v>
      </c>
      <c r="M42" s="293">
        <v>0</v>
      </c>
      <c r="N42" s="293">
        <v>0</v>
      </c>
    </row>
    <row r="43" spans="1:14" ht="14.45" customHeight="1">
      <c r="A43" s="341" t="s">
        <v>814</v>
      </c>
      <c r="B43" s="296" t="s">
        <v>815</v>
      </c>
      <c r="C43" s="293">
        <v>5.8</v>
      </c>
      <c r="D43" s="293">
        <v>5.8</v>
      </c>
      <c r="E43" s="293">
        <v>0</v>
      </c>
      <c r="F43" s="293">
        <v>0</v>
      </c>
      <c r="G43" s="293">
        <v>0</v>
      </c>
      <c r="H43" s="293">
        <v>0</v>
      </c>
      <c r="I43" s="293">
        <v>0</v>
      </c>
      <c r="J43" s="293">
        <v>0</v>
      </c>
      <c r="K43" s="293">
        <v>0</v>
      </c>
      <c r="L43" s="293">
        <v>0</v>
      </c>
      <c r="M43" s="293">
        <v>0</v>
      </c>
      <c r="N43" s="293">
        <v>0</v>
      </c>
    </row>
    <row r="44" spans="1:14" ht="14.45" customHeight="1">
      <c r="A44" s="341" t="s">
        <v>816</v>
      </c>
      <c r="B44" s="296" t="s">
        <v>817</v>
      </c>
      <c r="C44" s="293">
        <v>0.2</v>
      </c>
      <c r="D44" s="293">
        <v>0.2</v>
      </c>
      <c r="E44" s="293">
        <v>0</v>
      </c>
      <c r="F44" s="293">
        <v>0</v>
      </c>
      <c r="G44" s="293">
        <v>0</v>
      </c>
      <c r="H44" s="293">
        <v>0</v>
      </c>
      <c r="I44" s="293">
        <v>0</v>
      </c>
      <c r="J44" s="293">
        <v>0</v>
      </c>
      <c r="K44" s="293">
        <v>0</v>
      </c>
      <c r="L44" s="293">
        <v>0</v>
      </c>
      <c r="M44" s="293">
        <v>0</v>
      </c>
      <c r="N44" s="293">
        <v>0</v>
      </c>
    </row>
    <row r="45" spans="1:14" ht="14.45" customHeight="1">
      <c r="A45" s="341" t="s">
        <v>818</v>
      </c>
      <c r="B45" s="296" t="s">
        <v>819</v>
      </c>
      <c r="C45" s="293">
        <v>402.9</v>
      </c>
      <c r="D45" s="293">
        <v>402.9</v>
      </c>
      <c r="E45" s="293">
        <v>0</v>
      </c>
      <c r="F45" s="293">
        <v>0</v>
      </c>
      <c r="G45" s="293">
        <v>0</v>
      </c>
      <c r="H45" s="293">
        <v>0</v>
      </c>
      <c r="I45" s="293">
        <v>0</v>
      </c>
      <c r="J45" s="293">
        <v>0</v>
      </c>
      <c r="K45" s="293">
        <v>0</v>
      </c>
      <c r="L45" s="293">
        <v>0</v>
      </c>
      <c r="M45" s="293">
        <v>0</v>
      </c>
      <c r="N45" s="293">
        <v>0</v>
      </c>
    </row>
    <row r="46" spans="1:14" ht="14.45" customHeight="1">
      <c r="A46" s="341" t="s">
        <v>820</v>
      </c>
      <c r="B46" s="296" t="s">
        <v>821</v>
      </c>
      <c r="C46" s="293">
        <v>2041.6</v>
      </c>
      <c r="D46" s="293">
        <v>2032.7</v>
      </c>
      <c r="E46" s="293">
        <v>8.8000000000000007</v>
      </c>
      <c r="F46" s="293">
        <v>26.5</v>
      </c>
      <c r="G46" s="293">
        <v>16.3</v>
      </c>
      <c r="H46" s="293">
        <v>1.7</v>
      </c>
      <c r="I46" s="293">
        <v>1.8</v>
      </c>
      <c r="J46" s="293">
        <v>0.7</v>
      </c>
      <c r="K46" s="293">
        <v>1.8</v>
      </c>
      <c r="L46" s="293">
        <v>1.2</v>
      </c>
      <c r="M46" s="293">
        <v>3.1</v>
      </c>
      <c r="N46" s="293">
        <v>26.5</v>
      </c>
    </row>
    <row r="47" spans="1:14" ht="14.45" customHeight="1">
      <c r="A47" s="341" t="s">
        <v>822</v>
      </c>
      <c r="B47" s="297" t="s">
        <v>895</v>
      </c>
      <c r="C47" s="293">
        <v>1016.6</v>
      </c>
      <c r="D47" s="293">
        <v>1010.5</v>
      </c>
      <c r="E47" s="293">
        <v>6.1</v>
      </c>
      <c r="F47" s="293">
        <v>17.3</v>
      </c>
      <c r="G47" s="293">
        <v>7.1</v>
      </c>
      <c r="H47" s="293">
        <v>1.7</v>
      </c>
      <c r="I47" s="293">
        <v>1.8</v>
      </c>
      <c r="J47" s="293">
        <v>0.7</v>
      </c>
      <c r="K47" s="293">
        <v>1.8</v>
      </c>
      <c r="L47" s="293">
        <v>1.2</v>
      </c>
      <c r="M47" s="293">
        <v>3.1</v>
      </c>
      <c r="N47" s="293">
        <v>17.3</v>
      </c>
    </row>
    <row r="48" spans="1:14" ht="14.45" customHeight="1">
      <c r="A48" s="341" t="s">
        <v>824</v>
      </c>
      <c r="B48" s="296" t="s">
        <v>825</v>
      </c>
      <c r="C48" s="293">
        <v>5281.5</v>
      </c>
      <c r="D48" s="293">
        <v>5250.5</v>
      </c>
      <c r="E48" s="293">
        <v>31</v>
      </c>
      <c r="F48" s="293">
        <v>113.2</v>
      </c>
      <c r="G48" s="293">
        <v>67.5</v>
      </c>
      <c r="H48" s="293">
        <v>10.9</v>
      </c>
      <c r="I48" s="293">
        <v>8.1999999999999993</v>
      </c>
      <c r="J48" s="293">
        <v>9.5</v>
      </c>
      <c r="K48" s="293">
        <v>7.1</v>
      </c>
      <c r="L48" s="293">
        <v>2.6</v>
      </c>
      <c r="M48" s="293">
        <v>7.3</v>
      </c>
      <c r="N48" s="293">
        <v>113.2</v>
      </c>
    </row>
    <row r="49" spans="1:14" ht="14.45" customHeight="1">
      <c r="A49" s="340" t="s">
        <v>826</v>
      </c>
      <c r="B49" s="333" t="s">
        <v>827</v>
      </c>
      <c r="C49" s="293">
        <v>1346.2</v>
      </c>
      <c r="D49" s="293">
        <v>1346.2</v>
      </c>
      <c r="E49" s="293">
        <v>0</v>
      </c>
      <c r="F49" s="293">
        <v>0</v>
      </c>
      <c r="G49" s="293">
        <v>0</v>
      </c>
      <c r="H49" s="293">
        <v>0</v>
      </c>
      <c r="I49" s="293">
        <v>0</v>
      </c>
      <c r="J49" s="293">
        <v>0</v>
      </c>
      <c r="K49" s="293">
        <v>0</v>
      </c>
      <c r="L49" s="293">
        <v>0</v>
      </c>
      <c r="M49" s="293">
        <v>0</v>
      </c>
      <c r="N49" s="293">
        <v>0</v>
      </c>
    </row>
    <row r="50" spans="1:14" ht="14.45" hidden="1" customHeight="1">
      <c r="A50" s="341" t="s">
        <v>828</v>
      </c>
      <c r="B50" s="333" t="s">
        <v>896</v>
      </c>
      <c r="C50" s="293">
        <v>0</v>
      </c>
      <c r="D50" s="293">
        <v>0</v>
      </c>
      <c r="E50" s="293">
        <v>0</v>
      </c>
      <c r="F50" s="293">
        <v>0</v>
      </c>
      <c r="G50" s="293">
        <v>0</v>
      </c>
      <c r="H50" s="293">
        <v>0</v>
      </c>
      <c r="I50" s="293">
        <v>0</v>
      </c>
      <c r="J50" s="293">
        <v>0</v>
      </c>
      <c r="K50" s="293">
        <v>0</v>
      </c>
      <c r="L50" s="293">
        <v>0</v>
      </c>
      <c r="M50" s="293">
        <v>0</v>
      </c>
      <c r="N50" s="293">
        <v>0</v>
      </c>
    </row>
    <row r="51" spans="1:14" ht="14.45" customHeight="1">
      <c r="A51" s="341" t="s">
        <v>829</v>
      </c>
      <c r="B51" s="296" t="s">
        <v>815</v>
      </c>
      <c r="C51" s="293">
        <v>330.3</v>
      </c>
      <c r="D51" s="293">
        <v>330.3</v>
      </c>
      <c r="E51" s="293">
        <v>0</v>
      </c>
      <c r="F51" s="293">
        <v>0</v>
      </c>
      <c r="G51" s="293">
        <v>0</v>
      </c>
      <c r="H51" s="293">
        <v>0</v>
      </c>
      <c r="I51" s="293">
        <v>0</v>
      </c>
      <c r="J51" s="293">
        <v>0</v>
      </c>
      <c r="K51" s="293">
        <v>0</v>
      </c>
      <c r="L51" s="293">
        <v>0</v>
      </c>
      <c r="M51" s="293">
        <v>0</v>
      </c>
      <c r="N51" s="293">
        <v>0</v>
      </c>
    </row>
    <row r="52" spans="1:14" ht="14.45" customHeight="1">
      <c r="A52" s="341" t="s">
        <v>830</v>
      </c>
      <c r="B52" s="296" t="s">
        <v>817</v>
      </c>
      <c r="C52" s="293">
        <v>1015.8</v>
      </c>
      <c r="D52" s="293">
        <v>1015.8</v>
      </c>
      <c r="E52" s="293">
        <v>0</v>
      </c>
      <c r="F52" s="293">
        <v>0</v>
      </c>
      <c r="G52" s="293">
        <v>0</v>
      </c>
      <c r="H52" s="293">
        <v>0</v>
      </c>
      <c r="I52" s="293">
        <v>0</v>
      </c>
      <c r="J52" s="293">
        <v>0</v>
      </c>
      <c r="K52" s="293">
        <v>0</v>
      </c>
      <c r="L52" s="293">
        <v>0</v>
      </c>
      <c r="M52" s="293">
        <v>0</v>
      </c>
      <c r="N52" s="293">
        <v>0</v>
      </c>
    </row>
    <row r="53" spans="1:14" ht="14.45" hidden="1" customHeight="1">
      <c r="A53" s="341" t="s">
        <v>831</v>
      </c>
      <c r="B53" s="296" t="s">
        <v>897</v>
      </c>
      <c r="C53" s="293">
        <v>0</v>
      </c>
      <c r="D53" s="293">
        <v>0</v>
      </c>
      <c r="E53" s="293">
        <v>0</v>
      </c>
      <c r="F53" s="293">
        <v>0</v>
      </c>
      <c r="G53" s="293">
        <v>0</v>
      </c>
      <c r="H53" s="293">
        <v>0</v>
      </c>
      <c r="I53" s="293">
        <v>0</v>
      </c>
      <c r="J53" s="293">
        <v>0</v>
      </c>
      <c r="K53" s="293">
        <v>0</v>
      </c>
      <c r="L53" s="293">
        <v>0</v>
      </c>
      <c r="M53" s="293">
        <v>0</v>
      </c>
      <c r="N53" s="293">
        <v>0</v>
      </c>
    </row>
    <row r="54" spans="1:14" ht="14.45" customHeight="1">
      <c r="A54" s="341" t="s">
        <v>832</v>
      </c>
      <c r="B54" s="296" t="s">
        <v>821</v>
      </c>
      <c r="C54" s="293">
        <v>0.1</v>
      </c>
      <c r="D54" s="293">
        <v>0.1</v>
      </c>
      <c r="E54" s="293">
        <v>0</v>
      </c>
      <c r="F54" s="293">
        <v>0</v>
      </c>
      <c r="G54" s="293">
        <v>0</v>
      </c>
      <c r="H54" s="293">
        <v>0</v>
      </c>
      <c r="I54" s="293">
        <v>0</v>
      </c>
      <c r="J54" s="293">
        <v>0</v>
      </c>
      <c r="K54" s="293">
        <v>0</v>
      </c>
      <c r="L54" s="293">
        <v>0</v>
      </c>
      <c r="M54" s="293">
        <v>0</v>
      </c>
      <c r="N54" s="293">
        <v>0</v>
      </c>
    </row>
    <row r="55" spans="1:14" ht="14.45" customHeight="1">
      <c r="A55" s="340" t="s">
        <v>833</v>
      </c>
      <c r="B55" s="333" t="s">
        <v>723</v>
      </c>
      <c r="C55" s="293">
        <v>626.9</v>
      </c>
      <c r="D55" s="293">
        <v>0</v>
      </c>
      <c r="E55" s="293">
        <v>0</v>
      </c>
      <c r="F55" s="293">
        <v>2.1</v>
      </c>
      <c r="G55" s="293">
        <v>0</v>
      </c>
      <c r="H55" s="293">
        <v>0</v>
      </c>
      <c r="I55" s="293">
        <v>0</v>
      </c>
      <c r="J55" s="293">
        <v>0</v>
      </c>
      <c r="K55" s="293">
        <v>0</v>
      </c>
      <c r="L55" s="293">
        <v>0</v>
      </c>
      <c r="M55" s="293">
        <v>0</v>
      </c>
      <c r="N55" s="293">
        <v>2.1</v>
      </c>
    </row>
    <row r="56" spans="1:14" ht="14.45" hidden="1" customHeight="1">
      <c r="A56" s="341" t="s">
        <v>834</v>
      </c>
      <c r="B56" s="296" t="s">
        <v>813</v>
      </c>
      <c r="C56" s="293">
        <v>0</v>
      </c>
      <c r="D56" s="293"/>
      <c r="E56" s="293"/>
      <c r="F56" s="293">
        <v>0</v>
      </c>
      <c r="G56" s="293"/>
      <c r="H56" s="293"/>
      <c r="I56" s="293"/>
      <c r="J56" s="293"/>
      <c r="K56" s="293"/>
      <c r="L56" s="293"/>
      <c r="M56" s="293"/>
      <c r="N56" s="293">
        <v>0</v>
      </c>
    </row>
    <row r="57" spans="1:14" ht="14.45" customHeight="1">
      <c r="A57" s="341" t="s">
        <v>835</v>
      </c>
      <c r="B57" s="296" t="s">
        <v>815</v>
      </c>
      <c r="C57" s="293">
        <v>0</v>
      </c>
      <c r="D57" s="293">
        <v>0</v>
      </c>
      <c r="E57" s="293">
        <v>0</v>
      </c>
      <c r="F57" s="293">
        <v>0</v>
      </c>
      <c r="G57" s="293">
        <v>0</v>
      </c>
      <c r="H57" s="293">
        <v>0</v>
      </c>
      <c r="I57" s="293">
        <v>0</v>
      </c>
      <c r="J57" s="293">
        <v>0</v>
      </c>
      <c r="K57" s="293">
        <v>0</v>
      </c>
      <c r="L57" s="293">
        <v>0</v>
      </c>
      <c r="M57" s="293">
        <v>0</v>
      </c>
      <c r="N57" s="293">
        <v>0</v>
      </c>
    </row>
    <row r="58" spans="1:14" ht="14.45" customHeight="1">
      <c r="A58" s="294" t="s">
        <v>836</v>
      </c>
      <c r="B58" s="296" t="s">
        <v>817</v>
      </c>
      <c r="C58" s="293">
        <v>0.2</v>
      </c>
      <c r="D58" s="293">
        <v>0</v>
      </c>
      <c r="E58" s="293">
        <v>0</v>
      </c>
      <c r="F58" s="293">
        <v>0</v>
      </c>
      <c r="G58" s="293">
        <v>0</v>
      </c>
      <c r="H58" s="293">
        <v>0</v>
      </c>
      <c r="I58" s="293">
        <v>0</v>
      </c>
      <c r="J58" s="293">
        <v>0</v>
      </c>
      <c r="K58" s="293">
        <v>0</v>
      </c>
      <c r="L58" s="293">
        <v>0</v>
      </c>
      <c r="M58" s="293">
        <v>0</v>
      </c>
      <c r="N58" s="293">
        <v>0</v>
      </c>
    </row>
    <row r="59" spans="1:14" ht="14.45" customHeight="1">
      <c r="A59" s="294" t="s">
        <v>837</v>
      </c>
      <c r="B59" s="296" t="s">
        <v>819</v>
      </c>
      <c r="C59" s="293">
        <v>27.1</v>
      </c>
      <c r="D59" s="293">
        <v>0</v>
      </c>
      <c r="E59" s="293">
        <v>0</v>
      </c>
      <c r="F59" s="293">
        <v>0</v>
      </c>
      <c r="G59" s="293">
        <v>0</v>
      </c>
      <c r="H59" s="293">
        <v>0</v>
      </c>
      <c r="I59" s="293">
        <v>0</v>
      </c>
      <c r="J59" s="293">
        <v>0</v>
      </c>
      <c r="K59" s="293">
        <v>0</v>
      </c>
      <c r="L59" s="293">
        <v>0</v>
      </c>
      <c r="M59" s="293">
        <v>0</v>
      </c>
      <c r="N59" s="293">
        <v>0</v>
      </c>
    </row>
    <row r="60" spans="1:14" ht="14.45" customHeight="1">
      <c r="A60" s="294" t="s">
        <v>838</v>
      </c>
      <c r="B60" s="296" t="s">
        <v>821</v>
      </c>
      <c r="C60" s="293">
        <v>365.8</v>
      </c>
      <c r="D60" s="293">
        <v>0</v>
      </c>
      <c r="E60" s="293">
        <v>0</v>
      </c>
      <c r="F60" s="293">
        <v>1.7</v>
      </c>
      <c r="G60" s="293">
        <v>0</v>
      </c>
      <c r="H60" s="293">
        <v>0</v>
      </c>
      <c r="I60" s="293">
        <v>0</v>
      </c>
      <c r="J60" s="293">
        <v>0</v>
      </c>
      <c r="K60" s="293">
        <v>0</v>
      </c>
      <c r="L60" s="293">
        <v>0</v>
      </c>
      <c r="M60" s="293">
        <v>0</v>
      </c>
      <c r="N60" s="293">
        <v>1.7</v>
      </c>
    </row>
    <row r="61" spans="1:14" ht="14.45" customHeight="1">
      <c r="A61" s="294" t="s">
        <v>839</v>
      </c>
      <c r="B61" s="296" t="s">
        <v>825</v>
      </c>
      <c r="C61" s="293">
        <v>233.8</v>
      </c>
      <c r="D61" s="293">
        <v>0</v>
      </c>
      <c r="E61" s="293">
        <v>0</v>
      </c>
      <c r="F61" s="293">
        <v>0.4</v>
      </c>
      <c r="G61" s="293">
        <v>0</v>
      </c>
      <c r="H61" s="293">
        <v>0</v>
      </c>
      <c r="I61" s="293">
        <v>0</v>
      </c>
      <c r="J61" s="293">
        <v>0</v>
      </c>
      <c r="K61" s="293">
        <v>0</v>
      </c>
      <c r="L61" s="293">
        <v>0</v>
      </c>
      <c r="M61" s="293">
        <v>0</v>
      </c>
      <c r="N61" s="293">
        <v>0.4</v>
      </c>
    </row>
    <row r="62" spans="1:14" ht="14.45" customHeight="1">
      <c r="A62" s="298" t="s">
        <v>840</v>
      </c>
      <c r="B62" s="336" t="s">
        <v>565</v>
      </c>
      <c r="C62" s="293">
        <v>10959.9</v>
      </c>
      <c r="D62" s="293">
        <v>10293.1</v>
      </c>
      <c r="E62" s="293">
        <v>39.9</v>
      </c>
      <c r="F62" s="293">
        <v>141.80000000000001</v>
      </c>
      <c r="G62" s="293">
        <v>83.8</v>
      </c>
      <c r="H62" s="293">
        <v>12.6</v>
      </c>
      <c r="I62" s="293">
        <v>10</v>
      </c>
      <c r="J62" s="293">
        <v>10.199999999999999</v>
      </c>
      <c r="K62" s="293">
        <v>8.9</v>
      </c>
      <c r="L62" s="293">
        <v>3.8</v>
      </c>
      <c r="M62" s="293">
        <v>10.4</v>
      </c>
      <c r="N62" s="293">
        <v>141.80000000000001</v>
      </c>
    </row>
    <row r="63" spans="1:14" ht="15">
      <c r="A63" s="342"/>
      <c r="B63" s="342"/>
      <c r="C63" s="342"/>
      <c r="D63" s="342"/>
      <c r="E63" s="342"/>
      <c r="F63" s="342"/>
      <c r="G63" s="342"/>
      <c r="H63" s="342"/>
      <c r="I63" s="342"/>
    </row>
    <row r="64" spans="1:14" ht="14.45" customHeight="1">
      <c r="A64" s="812" t="s">
        <v>898</v>
      </c>
      <c r="B64" s="812"/>
      <c r="C64" s="812"/>
      <c r="D64" s="812"/>
      <c r="E64" s="812"/>
      <c r="F64" s="812"/>
      <c r="G64" s="812"/>
      <c r="H64" s="812"/>
      <c r="I64" s="812"/>
    </row>
    <row r="65" spans="1:14" ht="14.45" customHeight="1">
      <c r="A65" s="288"/>
      <c r="B65" s="288"/>
      <c r="C65" s="288"/>
      <c r="D65" s="288"/>
      <c r="E65" s="288"/>
      <c r="F65" s="288"/>
      <c r="G65" s="288"/>
      <c r="H65" s="288"/>
      <c r="I65" s="288"/>
    </row>
    <row r="66" spans="1:14" ht="33.75" customHeight="1">
      <c r="A66" s="820" t="s">
        <v>1978</v>
      </c>
      <c r="B66" s="820"/>
      <c r="C66" s="820"/>
      <c r="D66" s="820"/>
      <c r="E66" s="820"/>
      <c r="F66" s="820"/>
      <c r="G66" s="820"/>
      <c r="H66" s="820"/>
      <c r="I66" s="820"/>
      <c r="J66" s="288"/>
    </row>
    <row r="67" spans="1:14">
      <c r="A67" s="343"/>
      <c r="B67" s="343"/>
      <c r="C67" s="343"/>
      <c r="D67" s="343"/>
      <c r="E67" s="343"/>
      <c r="F67" s="343"/>
      <c r="G67" s="343"/>
      <c r="H67" s="343"/>
      <c r="I67" s="343"/>
      <c r="J67" s="343"/>
      <c r="K67" s="343"/>
      <c r="L67" s="343"/>
      <c r="M67" s="343"/>
      <c r="N67" s="343"/>
    </row>
    <row r="68" spans="1:14">
      <c r="A68" s="343"/>
      <c r="B68" s="343"/>
      <c r="C68" s="343"/>
      <c r="D68" s="343"/>
      <c r="E68" s="343"/>
      <c r="F68" s="343"/>
      <c r="G68" s="343"/>
      <c r="H68" s="343"/>
      <c r="I68" s="343"/>
      <c r="J68" s="343"/>
      <c r="K68" s="343"/>
      <c r="L68" s="343"/>
      <c r="M68" s="343"/>
      <c r="N68" s="343"/>
    </row>
    <row r="69" spans="1:14">
      <c r="A69" s="344"/>
      <c r="B69" s="344"/>
      <c r="C69" s="344"/>
      <c r="D69" s="344"/>
      <c r="E69" s="344"/>
      <c r="F69" s="344"/>
      <c r="G69" s="344"/>
      <c r="H69" s="344"/>
      <c r="I69" s="344"/>
      <c r="J69" s="344"/>
      <c r="K69" s="344"/>
      <c r="L69" s="344"/>
      <c r="M69" s="344"/>
      <c r="N69" s="344"/>
    </row>
    <row r="70" spans="1:14">
      <c r="A70" s="343"/>
      <c r="B70" s="343"/>
      <c r="C70" s="343"/>
      <c r="D70" s="343"/>
      <c r="E70" s="343"/>
      <c r="F70" s="343"/>
      <c r="G70" s="343"/>
      <c r="H70" s="343"/>
      <c r="I70" s="343"/>
      <c r="J70" s="343"/>
      <c r="K70" s="343"/>
      <c r="L70" s="343"/>
      <c r="M70" s="343"/>
      <c r="N70" s="343"/>
    </row>
    <row r="71" spans="1:14">
      <c r="A71" s="343"/>
      <c r="B71" s="343"/>
      <c r="C71" s="343"/>
      <c r="D71" s="343"/>
      <c r="E71" s="343"/>
      <c r="F71" s="343"/>
      <c r="G71" s="343"/>
      <c r="H71" s="343"/>
      <c r="I71" s="343"/>
      <c r="J71" s="343"/>
      <c r="K71" s="343"/>
      <c r="L71" s="343"/>
      <c r="M71" s="343"/>
      <c r="N71" s="343"/>
    </row>
    <row r="72" spans="1:14">
      <c r="A72" s="343"/>
      <c r="B72" s="343"/>
      <c r="C72" s="343"/>
      <c r="D72" s="343"/>
      <c r="E72" s="343"/>
      <c r="F72" s="343"/>
      <c r="G72" s="343"/>
      <c r="H72" s="343"/>
      <c r="I72" s="343"/>
      <c r="J72" s="343"/>
      <c r="K72" s="343"/>
      <c r="L72" s="343"/>
      <c r="M72" s="343"/>
      <c r="N72" s="343"/>
    </row>
    <row r="73" spans="1:14" ht="21" customHeight="1">
      <c r="A73" s="343"/>
      <c r="B73" s="343"/>
      <c r="C73" s="343"/>
      <c r="D73" s="343"/>
      <c r="E73" s="343"/>
      <c r="F73" s="343"/>
      <c r="G73" s="343"/>
      <c r="H73" s="343"/>
      <c r="I73" s="343"/>
      <c r="J73" s="343"/>
      <c r="K73" s="343"/>
      <c r="L73" s="343"/>
      <c r="M73" s="343"/>
      <c r="N73" s="343"/>
    </row>
    <row r="74" spans="1:14">
      <c r="A74" s="309"/>
      <c r="B74" s="309"/>
      <c r="C74" s="309"/>
      <c r="D74" s="309"/>
      <c r="E74" s="309"/>
      <c r="F74" s="309"/>
      <c r="G74" s="309"/>
      <c r="H74" s="309"/>
      <c r="I74" s="309"/>
      <c r="J74" s="309"/>
    </row>
    <row r="75" spans="1:14" ht="15">
      <c r="A75" s="342"/>
      <c r="B75" s="342"/>
      <c r="C75" s="342"/>
      <c r="D75" s="342"/>
      <c r="E75" s="342"/>
      <c r="F75" s="342"/>
      <c r="G75" s="342"/>
      <c r="H75" s="342"/>
      <c r="I75" s="342"/>
      <c r="J75" s="309"/>
    </row>
    <row r="76" spans="1:14">
      <c r="A76" s="343"/>
      <c r="B76" s="343"/>
      <c r="C76" s="343"/>
      <c r="D76" s="343"/>
      <c r="E76" s="343"/>
      <c r="F76" s="343"/>
      <c r="G76" s="343"/>
      <c r="H76" s="343"/>
      <c r="I76" s="343"/>
      <c r="J76" s="343"/>
      <c r="K76" s="343"/>
      <c r="L76" s="343"/>
      <c r="M76" s="343"/>
      <c r="N76" s="343"/>
    </row>
    <row r="77" spans="1:14">
      <c r="A77" s="345"/>
      <c r="B77" s="345"/>
      <c r="C77" s="345"/>
      <c r="D77" s="345"/>
      <c r="E77" s="345"/>
      <c r="F77" s="345"/>
      <c r="G77" s="345"/>
      <c r="H77" s="345"/>
      <c r="I77" s="345"/>
      <c r="J77" s="345"/>
      <c r="K77" s="345"/>
      <c r="L77" s="345"/>
      <c r="M77" s="345"/>
      <c r="N77" s="345"/>
    </row>
    <row r="78" spans="1:14" ht="21" customHeight="1">
      <c r="A78" s="345"/>
      <c r="B78" s="345"/>
      <c r="C78" s="345"/>
      <c r="D78" s="345"/>
      <c r="E78" s="345"/>
      <c r="F78" s="345"/>
      <c r="G78" s="345"/>
      <c r="H78" s="345"/>
      <c r="I78" s="345"/>
      <c r="J78" s="345"/>
      <c r="K78" s="345"/>
      <c r="L78" s="345"/>
      <c r="M78" s="345"/>
      <c r="N78" s="345"/>
    </row>
    <row r="80" spans="1:14">
      <c r="A80" s="345"/>
      <c r="B80" s="345"/>
      <c r="C80" s="345"/>
      <c r="D80" s="345"/>
      <c r="E80" s="345"/>
      <c r="F80" s="345"/>
      <c r="G80" s="345"/>
      <c r="H80" s="345"/>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scale="54" orientation="landscape" r:id="rId1"/>
  <rowBreaks count="1" manualBreakCount="1">
    <brk id="3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dimension ref="A1:C7"/>
  <sheetViews>
    <sheetView zoomScaleNormal="100" workbookViewId="0">
      <selection activeCell="A2" sqref="A2"/>
    </sheetView>
  </sheetViews>
  <sheetFormatPr defaultColWidth="7.625" defaultRowHeight="18" customHeight="1"/>
  <cols>
    <col min="1" max="1" width="9.875" style="90" customWidth="1"/>
    <col min="2" max="2" width="143.125" customWidth="1"/>
  </cols>
  <sheetData>
    <row r="1" spans="1:3" s="101" customFormat="1" ht="15">
      <c r="A1" s="21">
        <v>3</v>
      </c>
      <c r="B1" s="13" t="s">
        <v>52</v>
      </c>
      <c r="C1" s="281"/>
    </row>
    <row r="2" spans="1:3" s="101" customFormat="1" ht="15">
      <c r="A2" s="104" t="s">
        <v>71</v>
      </c>
      <c r="B2" s="127" t="s">
        <v>72</v>
      </c>
    </row>
    <row r="3" spans="1:3" s="1" customFormat="1" ht="14.25">
      <c r="A3" s="6" t="s">
        <v>73</v>
      </c>
      <c r="B3" s="7" t="s">
        <v>74</v>
      </c>
    </row>
    <row r="4" spans="1:3" ht="14.25">
      <c r="A4" s="6" t="s">
        <v>75</v>
      </c>
      <c r="B4" s="346" t="s">
        <v>76</v>
      </c>
    </row>
    <row r="7" spans="1:3" ht="14.25">
      <c r="B7" s="28"/>
    </row>
  </sheetData>
  <hyperlinks>
    <hyperlink ref="B4" location="'Table 3.3.2'!A1" display="Information on newly originated loans and advances provided under newly applicable public guarantee schemes introduced in response to COVID-19 crisis (Template 3)" xr:uid="{72843581-8F2B-413A-8F01-2C641EB03DD1}"/>
    <hyperlink ref="B3" location="'Table 3.3.1'!A1" display="Credit quality of forborne exposures (EU CQ1)" xr:uid="{2161C2AC-DF89-4418-A482-747380819EA5}"/>
    <hyperlink ref="A3" location="'Table 3.3.1'!A1" display="Table 3.3.1" xr:uid="{8E9C5FCE-3430-49D8-82EA-0F13D76259DE}"/>
    <hyperlink ref="A4" location="'Table 3.3.2'!A1" display="Table 3.3.2" xr:uid="{172AE43F-038C-4B34-BE6C-DC7384FC7546}"/>
  </hyperlinks>
  <pageMargins left="0.7" right="0.7" top="0.75" bottom="0.75" header="0.3" footer="0.3"/>
  <pageSetup paperSize="9" scale="75" orientation="landscape" r:id="rId1"/>
  <ignoredErrors>
    <ignoredError sqref="A2"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sheetPr>
    <tabColor rgb="FF92D050"/>
  </sheetPr>
  <dimension ref="A1:L86"/>
  <sheetViews>
    <sheetView zoomScaleNormal="100" workbookViewId="0">
      <selection sqref="A1:J43"/>
    </sheetView>
  </sheetViews>
  <sheetFormatPr defaultColWidth="8.125" defaultRowHeight="14.25"/>
  <cols>
    <col min="1" max="1" width="10.25" customWidth="1"/>
    <col min="2" max="2" width="22.375" customWidth="1"/>
    <col min="3" max="9" width="18.125" style="1" customWidth="1"/>
    <col min="10" max="10" width="41.25" style="1" customWidth="1"/>
    <col min="11" max="11" width="8.25" bestFit="1" customWidth="1"/>
    <col min="12" max="12" width="8.375" bestFit="1" customWidth="1"/>
  </cols>
  <sheetData>
    <row r="1" spans="1:12" ht="20.25">
      <c r="A1" s="824" t="s">
        <v>74</v>
      </c>
      <c r="B1" s="824"/>
      <c r="C1" s="824"/>
      <c r="D1" s="824"/>
      <c r="E1" s="824"/>
      <c r="F1" s="824"/>
    </row>
    <row r="2" spans="1:12" ht="15">
      <c r="A2" s="29" t="s">
        <v>200</v>
      </c>
    </row>
    <row r="3" spans="1:12" ht="15">
      <c r="A3" s="29" t="s">
        <v>196</v>
      </c>
    </row>
    <row r="4" spans="1:12" ht="15">
      <c r="A4" s="29"/>
    </row>
    <row r="5" spans="1:12">
      <c r="C5" s="347" t="s">
        <v>197</v>
      </c>
      <c r="D5" s="347" t="s">
        <v>531</v>
      </c>
      <c r="E5" s="347" t="s">
        <v>198</v>
      </c>
      <c r="F5" s="347" t="s">
        <v>573</v>
      </c>
      <c r="G5" s="347" t="s">
        <v>199</v>
      </c>
      <c r="H5" s="347" t="s">
        <v>574</v>
      </c>
      <c r="I5" s="347" t="s">
        <v>575</v>
      </c>
      <c r="J5" s="347" t="s">
        <v>576</v>
      </c>
    </row>
    <row r="6" spans="1:12">
      <c r="A6" s="1"/>
      <c r="B6" s="1"/>
      <c r="C6" s="825" t="s">
        <v>899</v>
      </c>
      <c r="D6" s="825"/>
      <c r="E6" s="825"/>
      <c r="F6" s="825"/>
      <c r="G6" s="826" t="s">
        <v>798</v>
      </c>
      <c r="H6" s="826"/>
      <c r="I6" s="825" t="s">
        <v>900</v>
      </c>
      <c r="J6" s="825"/>
    </row>
    <row r="7" spans="1:12">
      <c r="A7" s="1"/>
      <c r="B7" s="1"/>
      <c r="C7" s="825" t="s">
        <v>901</v>
      </c>
      <c r="D7" s="827" t="s">
        <v>902</v>
      </c>
      <c r="E7" s="827"/>
      <c r="F7" s="827"/>
      <c r="G7" s="826" t="s">
        <v>903</v>
      </c>
      <c r="H7" s="826" t="s">
        <v>904</v>
      </c>
      <c r="I7" s="828"/>
      <c r="J7" s="825" t="s">
        <v>905</v>
      </c>
    </row>
    <row r="8" spans="1:12">
      <c r="A8" s="1"/>
      <c r="B8" s="1"/>
      <c r="C8" s="825"/>
      <c r="D8" s="347"/>
      <c r="E8" s="46" t="s">
        <v>894</v>
      </c>
      <c r="F8" s="46" t="s">
        <v>906</v>
      </c>
      <c r="G8" s="826"/>
      <c r="H8" s="826"/>
      <c r="I8" s="829"/>
      <c r="J8" s="825"/>
    </row>
    <row r="9" spans="1:12" ht="42" customHeight="1">
      <c r="A9" s="348" t="s">
        <v>810</v>
      </c>
      <c r="B9" s="42" t="s">
        <v>811</v>
      </c>
      <c r="C9" s="698"/>
      <c r="D9" s="698"/>
      <c r="E9" s="698"/>
      <c r="F9" s="698"/>
      <c r="G9" s="698"/>
      <c r="H9" s="698"/>
      <c r="I9" s="698"/>
      <c r="J9" s="698"/>
      <c r="K9" s="699"/>
      <c r="L9" s="699"/>
    </row>
    <row r="10" spans="1:12">
      <c r="A10" s="348" t="s">
        <v>597</v>
      </c>
      <c r="B10" s="42" t="s">
        <v>812</v>
      </c>
      <c r="C10" s="331">
        <v>218.884255</v>
      </c>
      <c r="D10" s="331">
        <v>70.002958000000007</v>
      </c>
      <c r="E10" s="331">
        <v>70.002958000000007</v>
      </c>
      <c r="F10" s="331">
        <v>70.002958000000007</v>
      </c>
      <c r="G10" s="331">
        <v>-3.1760790000000001</v>
      </c>
      <c r="H10" s="331">
        <v>-11.319806</v>
      </c>
      <c r="I10" s="331">
        <v>254.89180300000001</v>
      </c>
      <c r="J10" s="331">
        <v>56.931547000000002</v>
      </c>
    </row>
    <row r="11" spans="1:12" ht="15" hidden="1" customHeight="1">
      <c r="A11" s="348" t="s">
        <v>619</v>
      </c>
      <c r="B11" s="42" t="s">
        <v>896</v>
      </c>
      <c r="C11" s="331"/>
      <c r="D11" s="331"/>
      <c r="E11" s="331"/>
      <c r="F11" s="331"/>
      <c r="G11" s="331"/>
      <c r="H11" s="331"/>
      <c r="I11" s="331"/>
      <c r="J11" s="331"/>
    </row>
    <row r="12" spans="1:12" ht="15" hidden="1" customHeight="1">
      <c r="A12" s="348" t="s">
        <v>814</v>
      </c>
      <c r="B12" s="42" t="s">
        <v>907</v>
      </c>
      <c r="C12" s="331"/>
      <c r="D12" s="331"/>
      <c r="E12" s="331"/>
      <c r="F12" s="331"/>
      <c r="G12" s="331"/>
      <c r="H12" s="331"/>
      <c r="I12" s="331"/>
      <c r="J12" s="331"/>
    </row>
    <row r="13" spans="1:12" ht="15" hidden="1" customHeight="1">
      <c r="A13" s="348" t="s">
        <v>816</v>
      </c>
      <c r="B13" s="42" t="s">
        <v>908</v>
      </c>
      <c r="C13" s="331"/>
      <c r="D13" s="331"/>
      <c r="E13" s="331"/>
      <c r="F13" s="331"/>
      <c r="G13" s="331"/>
      <c r="H13" s="331"/>
      <c r="I13" s="331"/>
      <c r="J13" s="331"/>
    </row>
    <row r="14" spans="1:12" ht="15" hidden="1" customHeight="1">
      <c r="A14" s="348" t="s">
        <v>818</v>
      </c>
      <c r="B14" s="42" t="s">
        <v>897</v>
      </c>
      <c r="C14" s="331"/>
      <c r="D14" s="331"/>
      <c r="E14" s="331"/>
      <c r="F14" s="331"/>
      <c r="G14" s="331"/>
      <c r="H14" s="331"/>
      <c r="I14" s="331"/>
      <c r="J14" s="331"/>
    </row>
    <row r="15" spans="1:12" ht="28.5">
      <c r="A15" s="348" t="s">
        <v>820</v>
      </c>
      <c r="B15" s="47" t="s">
        <v>821</v>
      </c>
      <c r="C15" s="331">
        <v>31.348696</v>
      </c>
      <c r="D15" s="331">
        <v>8.4139959999999991</v>
      </c>
      <c r="E15" s="331">
        <v>8.4139959999999991</v>
      </c>
      <c r="F15" s="331">
        <v>8.4139959999999991</v>
      </c>
      <c r="G15" s="331">
        <v>-1.3826609999999999</v>
      </c>
      <c r="H15" s="331">
        <v>-3.221546</v>
      </c>
      <c r="I15" s="331">
        <v>20.938105</v>
      </c>
      <c r="J15" s="331">
        <v>4.5789299999999997</v>
      </c>
    </row>
    <row r="16" spans="1:12" ht="15" customHeight="1">
      <c r="A16" s="348" t="s">
        <v>822</v>
      </c>
      <c r="B16" s="47" t="s">
        <v>825</v>
      </c>
      <c r="C16" s="331">
        <v>187.53555900000001</v>
      </c>
      <c r="D16" s="331">
        <v>61.588962000000002</v>
      </c>
      <c r="E16" s="331">
        <v>61.588962000000002</v>
      </c>
      <c r="F16" s="331">
        <v>61.588962000000002</v>
      </c>
      <c r="G16" s="331">
        <v>-1.793418</v>
      </c>
      <c r="H16" s="331">
        <v>-8.0982599999999998</v>
      </c>
      <c r="I16" s="331">
        <v>233.953698</v>
      </c>
      <c r="J16" s="331">
        <v>52.352617000000002</v>
      </c>
    </row>
    <row r="17" spans="1:10" ht="15" hidden="1" customHeight="1">
      <c r="A17" s="348" t="s">
        <v>824</v>
      </c>
      <c r="B17" s="42" t="s">
        <v>827</v>
      </c>
      <c r="C17" s="331"/>
      <c r="D17" s="331"/>
      <c r="E17" s="113"/>
      <c r="F17" s="331"/>
      <c r="G17" s="331"/>
      <c r="H17" s="331"/>
      <c r="I17" s="331"/>
      <c r="J17" s="331"/>
    </row>
    <row r="18" spans="1:10" ht="15" hidden="1" customHeight="1">
      <c r="A18" s="322" t="s">
        <v>826</v>
      </c>
      <c r="B18" s="36" t="s">
        <v>909</v>
      </c>
      <c r="C18" s="331"/>
      <c r="D18" s="331"/>
      <c r="E18" s="113"/>
      <c r="F18" s="331"/>
      <c r="G18" s="331"/>
      <c r="H18" s="331"/>
      <c r="I18" s="331"/>
      <c r="J18" s="331"/>
    </row>
    <row r="19" spans="1:10" ht="15">
      <c r="A19" s="349">
        <v>100</v>
      </c>
      <c r="B19" s="350" t="s">
        <v>565</v>
      </c>
      <c r="C19" s="331">
        <v>218.884255</v>
      </c>
      <c r="D19" s="331">
        <v>70.002958000000007</v>
      </c>
      <c r="E19" s="331">
        <v>70.002958000000007</v>
      </c>
      <c r="F19" s="331">
        <v>70.002958000000007</v>
      </c>
      <c r="G19" s="331">
        <v>-3.1760790000000001</v>
      </c>
      <c r="H19" s="613">
        <v>-11.319749099999999</v>
      </c>
      <c r="I19" s="331">
        <v>254.89180300000001</v>
      </c>
      <c r="J19" s="331">
        <v>56.931547000000002</v>
      </c>
    </row>
    <row r="21" spans="1:10" ht="15">
      <c r="A21" s="29" t="s">
        <v>202</v>
      </c>
    </row>
    <row r="22" spans="1:10" ht="15">
      <c r="A22" s="29" t="s">
        <v>196</v>
      </c>
    </row>
    <row r="23" spans="1:10" ht="15">
      <c r="A23" s="29"/>
    </row>
    <row r="24" spans="1:10">
      <c r="C24" s="347" t="s">
        <v>197</v>
      </c>
      <c r="D24" s="347" t="s">
        <v>531</v>
      </c>
      <c r="E24" s="347" t="s">
        <v>198</v>
      </c>
      <c r="F24" s="347" t="s">
        <v>573</v>
      </c>
      <c r="G24" s="347" t="s">
        <v>199</v>
      </c>
      <c r="H24" s="347" t="s">
        <v>574</v>
      </c>
      <c r="I24" s="347" t="s">
        <v>575</v>
      </c>
      <c r="J24" s="347" t="s">
        <v>576</v>
      </c>
    </row>
    <row r="25" spans="1:10">
      <c r="A25" s="1"/>
      <c r="B25" s="1"/>
      <c r="C25" s="825" t="s">
        <v>899</v>
      </c>
      <c r="D25" s="825"/>
      <c r="E25" s="825"/>
      <c r="F25" s="825"/>
      <c r="G25" s="826" t="s">
        <v>798</v>
      </c>
      <c r="H25" s="826"/>
      <c r="I25" s="825" t="s">
        <v>900</v>
      </c>
      <c r="J25" s="825"/>
    </row>
    <row r="26" spans="1:10">
      <c r="A26" s="1"/>
      <c r="B26" s="1"/>
      <c r="C26" s="825" t="s">
        <v>901</v>
      </c>
      <c r="D26" s="827" t="s">
        <v>902</v>
      </c>
      <c r="E26" s="827"/>
      <c r="F26" s="827"/>
      <c r="G26" s="826" t="s">
        <v>903</v>
      </c>
      <c r="H26" s="826" t="s">
        <v>904</v>
      </c>
      <c r="I26" s="828"/>
      <c r="J26" s="825" t="s">
        <v>905</v>
      </c>
    </row>
    <row r="27" spans="1:10">
      <c r="A27" s="1"/>
      <c r="B27" s="1"/>
      <c r="C27" s="825"/>
      <c r="D27" s="347"/>
      <c r="E27" s="46" t="s">
        <v>894</v>
      </c>
      <c r="F27" s="46" t="s">
        <v>906</v>
      </c>
      <c r="G27" s="826"/>
      <c r="H27" s="826"/>
      <c r="I27" s="829"/>
      <c r="J27" s="825"/>
    </row>
    <row r="28" spans="1:10" ht="38.450000000000003" customHeight="1">
      <c r="A28" s="348" t="s">
        <v>810</v>
      </c>
      <c r="B28" s="42" t="s">
        <v>811</v>
      </c>
      <c r="C28" s="42">
        <v>0</v>
      </c>
      <c r="D28" s="42">
        <v>0</v>
      </c>
      <c r="E28" s="42">
        <v>0</v>
      </c>
      <c r="F28" s="42">
        <v>0</v>
      </c>
      <c r="G28" s="42">
        <v>0</v>
      </c>
      <c r="H28" s="42">
        <v>0</v>
      </c>
      <c r="I28" s="42">
        <v>0</v>
      </c>
      <c r="J28" s="42">
        <v>0</v>
      </c>
    </row>
    <row r="29" spans="1:10">
      <c r="A29" s="348" t="s">
        <v>597</v>
      </c>
      <c r="B29" s="42" t="s">
        <v>812</v>
      </c>
      <c r="C29" s="331">
        <v>192.7</v>
      </c>
      <c r="D29" s="331">
        <v>76</v>
      </c>
      <c r="E29" s="331">
        <v>76</v>
      </c>
      <c r="F29" s="331">
        <v>76</v>
      </c>
      <c r="G29" s="331">
        <v>0</v>
      </c>
      <c r="H29" s="331">
        <v>-8.9</v>
      </c>
      <c r="I29" s="331">
        <v>241.2</v>
      </c>
      <c r="J29" s="331">
        <v>61.1</v>
      </c>
    </row>
    <row r="30" spans="1:10" ht="15" hidden="1" customHeight="1">
      <c r="A30" s="348" t="s">
        <v>619</v>
      </c>
      <c r="B30" s="42" t="s">
        <v>896</v>
      </c>
      <c r="C30" s="331">
        <v>0</v>
      </c>
      <c r="D30" s="331">
        <v>0</v>
      </c>
      <c r="E30" s="331">
        <v>0</v>
      </c>
      <c r="F30" s="331">
        <v>0</v>
      </c>
      <c r="G30" s="331">
        <v>0</v>
      </c>
      <c r="H30" s="331">
        <v>0</v>
      </c>
      <c r="I30" s="331">
        <v>0</v>
      </c>
      <c r="J30" s="331"/>
    </row>
    <row r="31" spans="1:10" ht="15" hidden="1" customHeight="1">
      <c r="A31" s="348" t="s">
        <v>814</v>
      </c>
      <c r="B31" s="42" t="s">
        <v>907</v>
      </c>
      <c r="C31" s="331">
        <v>0</v>
      </c>
      <c r="D31" s="331">
        <v>0</v>
      </c>
      <c r="E31" s="331">
        <v>0</v>
      </c>
      <c r="F31" s="331">
        <v>0</v>
      </c>
      <c r="G31" s="331">
        <v>0</v>
      </c>
      <c r="H31" s="331">
        <v>0</v>
      </c>
      <c r="I31" s="331">
        <v>0</v>
      </c>
      <c r="J31" s="331"/>
    </row>
    <row r="32" spans="1:10" ht="15" hidden="1" customHeight="1">
      <c r="A32" s="348" t="s">
        <v>816</v>
      </c>
      <c r="B32" s="42" t="s">
        <v>908</v>
      </c>
      <c r="C32" s="331">
        <v>0</v>
      </c>
      <c r="D32" s="331">
        <v>0</v>
      </c>
      <c r="E32" s="331">
        <v>0</v>
      </c>
      <c r="F32" s="331">
        <v>0</v>
      </c>
      <c r="G32" s="331">
        <v>0</v>
      </c>
      <c r="H32" s="331">
        <v>0</v>
      </c>
      <c r="I32" s="331">
        <v>0</v>
      </c>
      <c r="J32" s="331"/>
    </row>
    <row r="33" spans="1:10" ht="15" hidden="1" customHeight="1">
      <c r="A33" s="348" t="s">
        <v>818</v>
      </c>
      <c r="B33" s="42" t="s">
        <v>897</v>
      </c>
      <c r="C33" s="331">
        <v>0</v>
      </c>
      <c r="D33" s="331">
        <v>0</v>
      </c>
      <c r="E33" s="331">
        <v>0</v>
      </c>
      <c r="F33" s="331">
        <v>0</v>
      </c>
      <c r="G33" s="331">
        <v>0</v>
      </c>
      <c r="H33" s="331">
        <v>0</v>
      </c>
      <c r="I33" s="331">
        <v>0</v>
      </c>
      <c r="J33" s="331"/>
    </row>
    <row r="34" spans="1:10" ht="28.15" customHeight="1">
      <c r="A34" s="348" t="s">
        <v>820</v>
      </c>
      <c r="B34" s="47" t="s">
        <v>821</v>
      </c>
      <c r="C34" s="331">
        <v>35.4</v>
      </c>
      <c r="D34" s="331">
        <v>9.9</v>
      </c>
      <c r="E34" s="331">
        <v>9.9</v>
      </c>
      <c r="F34" s="331">
        <v>9.9</v>
      </c>
      <c r="G34" s="331">
        <v>0</v>
      </c>
      <c r="H34" s="331">
        <v>-3.6</v>
      </c>
      <c r="I34" s="331">
        <v>32.5</v>
      </c>
      <c r="J34" s="331">
        <v>5.6</v>
      </c>
    </row>
    <row r="35" spans="1:10" ht="15" customHeight="1">
      <c r="A35" s="348" t="s">
        <v>822</v>
      </c>
      <c r="B35" s="47" t="s">
        <v>825</v>
      </c>
      <c r="C35" s="331">
        <v>157.30000000000001</v>
      </c>
      <c r="D35" s="331">
        <v>66.099999999999994</v>
      </c>
      <c r="E35" s="331">
        <v>66.099999999999994</v>
      </c>
      <c r="F35" s="331">
        <v>66.099999999999994</v>
      </c>
      <c r="G35" s="331">
        <v>0</v>
      </c>
      <c r="H35" s="331">
        <v>-5.3</v>
      </c>
      <c r="I35" s="331">
        <v>208.7</v>
      </c>
      <c r="J35" s="331">
        <v>55.5</v>
      </c>
    </row>
    <row r="36" spans="1:10" ht="15" hidden="1" customHeight="1">
      <c r="A36" s="348" t="s">
        <v>824</v>
      </c>
      <c r="B36" s="42" t="s">
        <v>827</v>
      </c>
      <c r="C36" s="331">
        <v>0</v>
      </c>
      <c r="D36" s="331">
        <v>0</v>
      </c>
      <c r="E36" s="113">
        <v>0</v>
      </c>
      <c r="F36" s="331">
        <v>0</v>
      </c>
      <c r="G36" s="331">
        <v>0</v>
      </c>
      <c r="H36" s="331">
        <v>0</v>
      </c>
      <c r="I36" s="331">
        <v>0</v>
      </c>
      <c r="J36" s="331">
        <v>0</v>
      </c>
    </row>
    <row r="37" spans="1:10" ht="15" hidden="1" customHeight="1">
      <c r="A37" s="322" t="s">
        <v>826</v>
      </c>
      <c r="B37" s="36" t="s">
        <v>909</v>
      </c>
      <c r="C37" s="331">
        <v>0</v>
      </c>
      <c r="D37" s="331">
        <v>0</v>
      </c>
      <c r="E37" s="113">
        <v>0</v>
      </c>
      <c r="F37" s="331">
        <v>0</v>
      </c>
      <c r="G37" s="331">
        <v>0</v>
      </c>
      <c r="H37" s="331">
        <v>0</v>
      </c>
      <c r="I37" s="331">
        <v>0</v>
      </c>
      <c r="J37" s="331">
        <v>0</v>
      </c>
    </row>
    <row r="38" spans="1:10" ht="15">
      <c r="A38" s="349">
        <v>100</v>
      </c>
      <c r="B38" s="350" t="s">
        <v>565</v>
      </c>
      <c r="C38" s="331">
        <v>192.7</v>
      </c>
      <c r="D38" s="331">
        <v>76</v>
      </c>
      <c r="E38" s="331">
        <v>76</v>
      </c>
      <c r="F38" s="331">
        <v>76</v>
      </c>
      <c r="G38" s="331">
        <v>0</v>
      </c>
      <c r="H38" s="613">
        <v>-8.9</v>
      </c>
      <c r="I38" s="331">
        <v>241.2</v>
      </c>
      <c r="J38" s="331">
        <v>61.1</v>
      </c>
    </row>
    <row r="40" spans="1:10">
      <c r="A40" s="832" t="s">
        <v>910</v>
      </c>
      <c r="B40" s="832"/>
      <c r="C40" s="832"/>
      <c r="D40" s="832"/>
      <c r="E40" s="832"/>
      <c r="F40" s="832"/>
      <c r="G40" s="832"/>
      <c r="H40" s="832"/>
      <c r="I40" s="832"/>
    </row>
    <row r="41" spans="1:10">
      <c r="A41" s="351"/>
      <c r="B41" s="351"/>
      <c r="C41" s="614"/>
      <c r="D41" s="614"/>
      <c r="E41" s="614"/>
      <c r="F41" s="614"/>
      <c r="G41" s="614"/>
      <c r="H41" s="614"/>
      <c r="I41" s="614"/>
    </row>
    <row r="42" spans="1:10" ht="29.25" customHeight="1">
      <c r="A42" s="833" t="s">
        <v>1980</v>
      </c>
      <c r="B42" s="746"/>
      <c r="C42" s="746"/>
      <c r="D42" s="746"/>
      <c r="E42" s="746"/>
      <c r="F42" s="746"/>
      <c r="G42" s="746"/>
      <c r="H42" s="746"/>
      <c r="I42" s="746"/>
    </row>
    <row r="43" spans="1:10" ht="15">
      <c r="A43" s="106"/>
      <c r="B43" s="106"/>
    </row>
    <row r="44" spans="1:10">
      <c r="A44" s="352"/>
      <c r="B44" s="352"/>
      <c r="C44" s="615"/>
      <c r="D44" s="615"/>
      <c r="E44" s="615"/>
      <c r="F44" s="615"/>
      <c r="G44" s="615"/>
      <c r="H44" s="615"/>
      <c r="I44" s="615"/>
      <c r="J44" s="615"/>
    </row>
    <row r="45" spans="1:10">
      <c r="A45" s="131"/>
      <c r="B45" s="131"/>
      <c r="C45" s="508"/>
      <c r="D45" s="508"/>
      <c r="E45" s="508"/>
      <c r="F45" s="508"/>
      <c r="G45" s="508"/>
      <c r="H45" s="508"/>
      <c r="I45" s="508"/>
      <c r="J45" s="508"/>
    </row>
    <row r="46" spans="1:10">
      <c r="A46" s="352"/>
      <c r="B46" s="352"/>
      <c r="C46" s="615"/>
      <c r="D46" s="615"/>
      <c r="E46" s="615"/>
      <c r="F46" s="615"/>
      <c r="G46" s="615"/>
      <c r="H46" s="615"/>
      <c r="I46" s="615"/>
      <c r="J46" s="615"/>
    </row>
    <row r="47" spans="1:10">
      <c r="A47" s="352"/>
      <c r="B47" s="352"/>
      <c r="C47" s="615"/>
      <c r="D47" s="615"/>
      <c r="E47" s="615"/>
      <c r="F47" s="615"/>
      <c r="G47" s="615"/>
      <c r="H47" s="615"/>
      <c r="I47" s="615"/>
      <c r="J47" s="615"/>
    </row>
    <row r="48" spans="1:10">
      <c r="A48" s="352"/>
      <c r="B48" s="352"/>
      <c r="C48" s="615"/>
      <c r="D48" s="615"/>
      <c r="E48" s="615"/>
      <c r="F48" s="615"/>
      <c r="G48" s="615"/>
      <c r="H48" s="615"/>
      <c r="I48" s="615"/>
      <c r="J48" s="615"/>
    </row>
    <row r="49" spans="1:10">
      <c r="A49" s="352"/>
      <c r="B49" s="352"/>
      <c r="C49" s="615"/>
      <c r="D49" s="615"/>
      <c r="E49" s="615"/>
      <c r="F49" s="615"/>
      <c r="G49" s="615"/>
      <c r="H49" s="615"/>
      <c r="I49" s="615"/>
      <c r="J49" s="615"/>
    </row>
    <row r="50" spans="1:10" ht="48" customHeight="1">
      <c r="A50" s="834"/>
      <c r="B50" s="834"/>
      <c r="C50" s="834"/>
      <c r="D50" s="834"/>
      <c r="E50" s="834"/>
      <c r="F50" s="834"/>
      <c r="G50" s="834"/>
      <c r="H50" s="834"/>
      <c r="I50" s="834"/>
      <c r="J50" s="834"/>
    </row>
    <row r="51" spans="1:10" ht="60" customHeight="1">
      <c r="A51" s="834"/>
      <c r="B51" s="834"/>
      <c r="C51" s="834"/>
      <c r="D51" s="834"/>
      <c r="E51" s="834"/>
      <c r="F51" s="834"/>
      <c r="G51" s="834"/>
      <c r="H51" s="834"/>
      <c r="I51" s="834"/>
      <c r="J51" s="834"/>
    </row>
    <row r="53" spans="1:10" ht="15">
      <c r="A53" s="835"/>
      <c r="B53" s="835"/>
    </row>
    <row r="54" spans="1:10" ht="39.75" customHeight="1">
      <c r="A54" s="834"/>
      <c r="B54" s="834"/>
      <c r="C54" s="834"/>
      <c r="D54" s="834"/>
      <c r="E54" s="834"/>
      <c r="F54" s="834"/>
      <c r="G54" s="834"/>
      <c r="H54" s="834"/>
      <c r="I54" s="834"/>
      <c r="J54" s="834"/>
    </row>
    <row r="55" spans="1:10">
      <c r="A55" s="830"/>
      <c r="B55" s="830"/>
      <c r="C55" s="830"/>
      <c r="D55" s="830"/>
      <c r="E55" s="830"/>
      <c r="F55" s="830"/>
      <c r="G55" s="830"/>
      <c r="H55" s="830"/>
      <c r="I55" s="830"/>
      <c r="J55" s="830"/>
    </row>
    <row r="56" spans="1:10">
      <c r="A56" s="830"/>
      <c r="B56" s="830"/>
      <c r="C56" s="830"/>
      <c r="D56" s="830"/>
      <c r="E56" s="830"/>
      <c r="F56" s="830"/>
      <c r="G56" s="830"/>
      <c r="H56" s="830"/>
      <c r="I56" s="830"/>
      <c r="J56" s="830"/>
    </row>
    <row r="57" spans="1:10">
      <c r="A57" s="830"/>
      <c r="B57" s="830"/>
      <c r="C57" s="830"/>
      <c r="D57" s="830"/>
      <c r="E57" s="830"/>
      <c r="F57" s="830"/>
      <c r="G57" s="830"/>
      <c r="H57" s="830"/>
      <c r="I57" s="830"/>
      <c r="J57" s="830"/>
    </row>
    <row r="58" spans="1:10">
      <c r="A58" s="830"/>
      <c r="B58" s="830"/>
      <c r="C58" s="830"/>
      <c r="D58" s="830"/>
      <c r="E58" s="830"/>
      <c r="F58" s="830"/>
      <c r="G58" s="830"/>
      <c r="H58" s="830"/>
      <c r="I58" s="830"/>
      <c r="J58" s="830"/>
    </row>
    <row r="59" spans="1:10">
      <c r="A59" s="830"/>
      <c r="B59" s="830"/>
      <c r="C59" s="830"/>
      <c r="D59" s="830"/>
      <c r="E59" s="830"/>
      <c r="F59" s="830"/>
      <c r="G59" s="830"/>
      <c r="H59" s="830"/>
      <c r="I59" s="830"/>
      <c r="J59" s="830"/>
    </row>
    <row r="60" spans="1:10">
      <c r="A60" s="830"/>
      <c r="B60" s="830"/>
      <c r="C60" s="830"/>
      <c r="D60" s="830"/>
      <c r="E60" s="830"/>
      <c r="F60" s="830"/>
      <c r="G60" s="830"/>
      <c r="H60" s="830"/>
      <c r="I60" s="830"/>
      <c r="J60" s="830"/>
    </row>
    <row r="64" spans="1:10" ht="24" customHeight="1"/>
    <row r="65" ht="24" customHeight="1"/>
    <row r="74" ht="36" customHeight="1"/>
    <row r="84" spans="1:9" ht="36" customHeight="1"/>
    <row r="85" spans="1:9" ht="48" customHeight="1"/>
    <row r="86" spans="1:9">
      <c r="A86" s="831"/>
      <c r="B86" s="831"/>
      <c r="C86" s="718"/>
      <c r="D86" s="718"/>
      <c r="E86" s="718"/>
      <c r="F86" s="718"/>
      <c r="G86" s="718"/>
      <c r="H86" s="718"/>
      <c r="I86" s="718"/>
    </row>
  </sheetData>
  <mergeCells count="29">
    <mergeCell ref="A55:J60"/>
    <mergeCell ref="A86:B86"/>
    <mergeCell ref="C86:E86"/>
    <mergeCell ref="F86:I86"/>
    <mergeCell ref="A40:I40"/>
    <mergeCell ref="A42:I42"/>
    <mergeCell ref="A50:J50"/>
    <mergeCell ref="A51:J51"/>
    <mergeCell ref="A53:B53"/>
    <mergeCell ref="A54:J54"/>
    <mergeCell ref="C25:F25"/>
    <mergeCell ref="G25:H25"/>
    <mergeCell ref="I25:J25"/>
    <mergeCell ref="C26:C27"/>
    <mergeCell ref="D26:F26"/>
    <mergeCell ref="G26:G27"/>
    <mergeCell ref="H26:H27"/>
    <mergeCell ref="I26:I27"/>
    <mergeCell ref="J26:J27"/>
    <mergeCell ref="A1:F1"/>
    <mergeCell ref="C6:F6"/>
    <mergeCell ref="G6:H6"/>
    <mergeCell ref="I6:J6"/>
    <mergeCell ref="C7:C8"/>
    <mergeCell ref="D7:F7"/>
    <mergeCell ref="G7:G8"/>
    <mergeCell ref="H7:H8"/>
    <mergeCell ref="I7:I8"/>
    <mergeCell ref="J7:J8"/>
  </mergeCells>
  <pageMargins left="0.7" right="0.7" top="0.75" bottom="0.75" header="0.3" footer="0.3"/>
  <pageSetup paperSize="9" scale="38" orientation="landscape" r:id="rId1"/>
  <rowBreaks count="1" manualBreakCount="1">
    <brk id="4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7849-BBA1-408C-A204-F0391264395C}">
  <dimension ref="A1:O17"/>
  <sheetViews>
    <sheetView zoomScaleNormal="100" zoomScaleSheetLayoutView="100" workbookViewId="0">
      <selection sqref="A1:F2"/>
    </sheetView>
  </sheetViews>
  <sheetFormatPr defaultColWidth="8.375" defaultRowHeight="14.25"/>
  <cols>
    <col min="1" max="1" width="6.125" style="92" customWidth="1"/>
    <col min="2" max="2" width="67.875" style="92" customWidth="1"/>
    <col min="3" max="5" width="17.125" style="92" customWidth="1"/>
    <col min="6" max="6" width="22.625" style="92" bestFit="1" customWidth="1"/>
    <col min="7" max="7" width="81.125" style="92" customWidth="1"/>
    <col min="8" max="8" width="2.25" style="92" customWidth="1"/>
    <col min="9" max="9" width="8.375" style="92"/>
    <col min="10" max="10" width="13.25" style="92" customWidth="1"/>
    <col min="11" max="16384" width="8.375" style="92"/>
  </cols>
  <sheetData>
    <row r="1" spans="1:15" ht="20.25" customHeight="1">
      <c r="A1" s="798" t="s">
        <v>76</v>
      </c>
      <c r="B1" s="798"/>
      <c r="C1" s="798"/>
      <c r="D1" s="798"/>
      <c r="E1" s="798"/>
      <c r="F1" s="798"/>
      <c r="G1" s="91"/>
      <c r="H1" s="836"/>
      <c r="I1" s="836"/>
      <c r="J1" s="91"/>
      <c r="K1" s="91"/>
      <c r="L1" s="91"/>
      <c r="M1" s="91"/>
      <c r="N1" s="91"/>
      <c r="O1" s="1"/>
    </row>
    <row r="2" spans="1:15" ht="20.25" customHeight="1">
      <c r="A2" s="798"/>
      <c r="B2" s="798"/>
      <c r="C2" s="798"/>
      <c r="D2" s="798"/>
      <c r="E2" s="798"/>
      <c r="F2" s="798"/>
      <c r="G2" s="716"/>
      <c r="H2" s="716"/>
      <c r="I2" s="716"/>
      <c r="J2" s="716"/>
      <c r="K2" s="716"/>
      <c r="L2" s="716"/>
      <c r="M2" s="716"/>
      <c r="N2" s="716"/>
      <c r="O2" s="1"/>
    </row>
    <row r="3" spans="1:15" ht="15">
      <c r="A3" s="56" t="s">
        <v>200</v>
      </c>
      <c r="B3" s="93"/>
      <c r="C3" s="93"/>
      <c r="D3" s="93"/>
      <c r="E3" s="93"/>
      <c r="F3" s="93"/>
      <c r="G3" s="93"/>
      <c r="H3" s="93"/>
      <c r="I3" s="93"/>
      <c r="J3" s="93"/>
      <c r="K3" s="93"/>
      <c r="L3" s="93"/>
      <c r="M3" s="93"/>
      <c r="N3" s="93"/>
      <c r="O3" s="1"/>
    </row>
    <row r="4" spans="1:15" ht="15">
      <c r="A4" s="56" t="s">
        <v>196</v>
      </c>
      <c r="B4" s="93"/>
      <c r="C4" s="93"/>
      <c r="D4" s="93"/>
      <c r="E4" s="93"/>
      <c r="F4" s="93"/>
      <c r="G4" s="93"/>
      <c r="H4" s="93"/>
      <c r="I4" s="93"/>
      <c r="J4" s="93"/>
      <c r="K4" s="93"/>
      <c r="L4" s="93"/>
      <c r="M4" s="93"/>
      <c r="N4" s="93"/>
      <c r="O4" s="1"/>
    </row>
    <row r="5" spans="1:15" ht="15">
      <c r="A5" s="5"/>
      <c r="B5" s="1"/>
      <c r="C5" s="48" t="s">
        <v>197</v>
      </c>
      <c r="D5" s="48" t="s">
        <v>531</v>
      </c>
      <c r="E5" s="48" t="s">
        <v>198</v>
      </c>
      <c r="F5" s="48" t="s">
        <v>573</v>
      </c>
      <c r="G5" s="1"/>
      <c r="H5" s="718"/>
      <c r="I5" s="718"/>
      <c r="J5" s="1"/>
      <c r="K5" s="1"/>
      <c r="L5" s="1"/>
      <c r="M5" s="1"/>
      <c r="N5" s="1"/>
      <c r="O5" s="1"/>
    </row>
    <row r="6" spans="1:15" ht="57">
      <c r="A6" s="1"/>
      <c r="B6" s="1"/>
      <c r="C6" s="837" t="s">
        <v>862</v>
      </c>
      <c r="D6" s="838"/>
      <c r="E6" s="46" t="s">
        <v>911</v>
      </c>
      <c r="F6" s="46" t="s">
        <v>862</v>
      </c>
      <c r="G6" s="1"/>
      <c r="H6" s="718"/>
      <c r="I6" s="718"/>
      <c r="J6" s="1"/>
      <c r="K6" s="1"/>
      <c r="L6" s="1"/>
      <c r="M6" s="1"/>
      <c r="N6" s="1"/>
      <c r="O6" s="1"/>
    </row>
    <row r="7" spans="1:15" ht="13.9" customHeight="1">
      <c r="A7" s="718"/>
      <c r="B7" s="840"/>
      <c r="C7" s="842"/>
      <c r="D7" s="844" t="s">
        <v>912</v>
      </c>
      <c r="E7" s="844" t="s">
        <v>913</v>
      </c>
      <c r="F7" s="94" t="s">
        <v>914</v>
      </c>
      <c r="G7" s="846"/>
      <c r="H7" s="718"/>
      <c r="I7" s="718"/>
      <c r="J7" s="718"/>
      <c r="K7" s="718"/>
      <c r="L7" s="718"/>
      <c r="M7" s="718"/>
      <c r="N7" s="718"/>
      <c r="O7" s="718"/>
    </row>
    <row r="8" spans="1:15">
      <c r="A8" s="839"/>
      <c r="B8" s="841"/>
      <c r="C8" s="843"/>
      <c r="D8" s="845"/>
      <c r="E8" s="845"/>
      <c r="F8" s="95" t="s">
        <v>915</v>
      </c>
      <c r="G8" s="846"/>
      <c r="H8" s="718"/>
      <c r="I8" s="718"/>
      <c r="J8" s="718"/>
      <c r="K8" s="718"/>
      <c r="L8" s="718"/>
      <c r="M8" s="718"/>
      <c r="N8" s="718"/>
      <c r="O8" s="718"/>
    </row>
    <row r="9" spans="1:15" ht="30">
      <c r="A9" s="35">
        <v>1</v>
      </c>
      <c r="B9" s="96" t="s">
        <v>916</v>
      </c>
      <c r="C9" s="113"/>
      <c r="D9" s="113"/>
      <c r="E9" s="113"/>
      <c r="F9" s="113"/>
      <c r="G9" s="1"/>
      <c r="H9" s="718"/>
      <c r="I9" s="718"/>
      <c r="J9" s="1"/>
      <c r="K9" s="1"/>
      <c r="L9" s="1"/>
      <c r="M9" s="1"/>
      <c r="N9" s="1"/>
      <c r="O9" s="1"/>
    </row>
    <row r="10" spans="1:15">
      <c r="A10" s="35">
        <v>2</v>
      </c>
      <c r="B10" s="41" t="s">
        <v>917</v>
      </c>
      <c r="C10" s="113"/>
      <c r="D10" s="97"/>
      <c r="E10" s="97"/>
      <c r="F10" s="113"/>
      <c r="G10" s="1"/>
      <c r="H10" s="718"/>
      <c r="I10" s="718"/>
      <c r="J10" s="1"/>
      <c r="K10" s="1"/>
      <c r="L10" s="1"/>
      <c r="M10" s="1"/>
      <c r="N10" s="1"/>
      <c r="O10" s="1"/>
    </row>
    <row r="11" spans="1:15">
      <c r="A11" s="35">
        <v>3</v>
      </c>
      <c r="B11" s="47" t="s">
        <v>918</v>
      </c>
      <c r="C11" s="113"/>
      <c r="D11" s="97"/>
      <c r="E11" s="97"/>
      <c r="F11" s="113"/>
      <c r="G11" s="1"/>
      <c r="H11" s="718"/>
      <c r="I11" s="718"/>
      <c r="J11" s="1"/>
      <c r="K11" s="1"/>
      <c r="L11" s="1"/>
      <c r="M11" s="1"/>
      <c r="N11" s="1"/>
      <c r="O11" s="1"/>
    </row>
    <row r="12" spans="1:15">
      <c r="A12" s="35">
        <v>4</v>
      </c>
      <c r="B12" s="41" t="s">
        <v>919</v>
      </c>
      <c r="C12" s="113"/>
      <c r="D12" s="46"/>
      <c r="E12" s="46"/>
      <c r="F12" s="113"/>
      <c r="G12" s="1"/>
      <c r="H12" s="718"/>
      <c r="I12" s="718"/>
      <c r="J12" s="1"/>
      <c r="K12" s="1"/>
      <c r="L12" s="1"/>
      <c r="M12" s="1"/>
      <c r="N12" s="1"/>
      <c r="O12" s="1"/>
    </row>
    <row r="13" spans="1:15">
      <c r="A13" s="35">
        <v>5</v>
      </c>
      <c r="B13" s="47" t="s">
        <v>920</v>
      </c>
      <c r="C13" s="113"/>
      <c r="D13" s="97"/>
      <c r="E13" s="97"/>
      <c r="F13" s="113"/>
      <c r="G13" s="1"/>
      <c r="H13" s="718"/>
      <c r="I13" s="718"/>
      <c r="J13" s="1"/>
      <c r="K13" s="1"/>
      <c r="L13" s="1"/>
      <c r="M13" s="1"/>
      <c r="N13" s="1"/>
      <c r="O13" s="1"/>
    </row>
    <row r="14" spans="1:15">
      <c r="A14" s="35">
        <v>6</v>
      </c>
      <c r="B14" s="47" t="s">
        <v>921</v>
      </c>
      <c r="C14" s="113"/>
      <c r="D14" s="97"/>
      <c r="E14" s="97"/>
      <c r="F14" s="113"/>
      <c r="G14" s="1"/>
      <c r="H14" s="718"/>
      <c r="I14" s="718"/>
      <c r="J14" s="1"/>
      <c r="K14" s="1"/>
      <c r="L14" s="1"/>
      <c r="M14" s="1"/>
      <c r="N14" s="1"/>
      <c r="O14" s="1"/>
    </row>
    <row r="15" spans="1:15" ht="13.9" customHeight="1">
      <c r="A15" s="1"/>
      <c r="B15" s="98"/>
      <c r="C15" s="98"/>
      <c r="D15" s="1"/>
      <c r="E15" s="1"/>
      <c r="F15" s="1"/>
      <c r="G15" s="1"/>
      <c r="H15" s="718"/>
      <c r="I15" s="718"/>
      <c r="J15" s="1"/>
      <c r="K15" s="1"/>
      <c r="L15" s="1"/>
      <c r="M15" s="1"/>
      <c r="N15" s="1"/>
      <c r="O15" s="1"/>
    </row>
    <row r="16" spans="1:15" ht="13.9" customHeight="1">
      <c r="A16" s="847"/>
      <c r="B16" s="847"/>
      <c r="C16" s="847"/>
      <c r="D16" s="847"/>
      <c r="E16" s="847"/>
      <c r="F16" s="1"/>
      <c r="G16" s="1"/>
      <c r="H16" s="718"/>
      <c r="I16" s="718"/>
      <c r="J16" s="1"/>
      <c r="K16" s="1"/>
      <c r="L16" s="1"/>
      <c r="M16" s="1"/>
      <c r="N16" s="1"/>
      <c r="O16" s="1"/>
    </row>
    <row r="17" spans="1:15">
      <c r="A17" s="1"/>
      <c r="B17" s="1"/>
      <c r="C17" s="1"/>
      <c r="D17" s="1"/>
      <c r="E17" s="1"/>
      <c r="F17" s="1"/>
      <c r="G17" s="1"/>
      <c r="H17" s="718"/>
      <c r="I17" s="718"/>
      <c r="J17" s="1"/>
      <c r="K17" s="1"/>
      <c r="L17" s="1"/>
      <c r="M17" s="1"/>
      <c r="N17" s="1"/>
      <c r="O17" s="1"/>
    </row>
  </sheetData>
  <mergeCells count="28">
    <mergeCell ref="H14:I14"/>
    <mergeCell ref="H15:I15"/>
    <mergeCell ref="A16:E16"/>
    <mergeCell ref="H16:I16"/>
    <mergeCell ref="H17:I17"/>
    <mergeCell ref="O7:O8"/>
    <mergeCell ref="H9:I9"/>
    <mergeCell ref="H10:I10"/>
    <mergeCell ref="H11:I11"/>
    <mergeCell ref="H12:I12"/>
    <mergeCell ref="M7:M8"/>
    <mergeCell ref="N7:N8"/>
    <mergeCell ref="H13:I13"/>
    <mergeCell ref="H7:I8"/>
    <mergeCell ref="J7:J8"/>
    <mergeCell ref="K7:K8"/>
    <mergeCell ref="L7:L8"/>
    <mergeCell ref="H1:I1"/>
    <mergeCell ref="H5:I5"/>
    <mergeCell ref="C6:D6"/>
    <mergeCell ref="H6:I6"/>
    <mergeCell ref="A7:A8"/>
    <mergeCell ref="B7:B8"/>
    <mergeCell ref="C7:C8"/>
    <mergeCell ref="D7:D8"/>
    <mergeCell ref="E7:E8"/>
    <mergeCell ref="G7:G8"/>
    <mergeCell ref="A1:F2"/>
  </mergeCells>
  <pageMargins left="0.7" right="0.7" top="0.75" bottom="0.75" header="0.3" footer="0.3"/>
  <pageSetup paperSize="9" scale="81" orientation="landscape" r:id="rId1"/>
  <colBreaks count="1" manualBreakCount="1">
    <brk id="6"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dimension ref="A1:C7"/>
  <sheetViews>
    <sheetView zoomScaleNormal="100" workbookViewId="0">
      <selection activeCell="A2" sqref="A2"/>
    </sheetView>
  </sheetViews>
  <sheetFormatPr defaultColWidth="7.625" defaultRowHeight="18" customHeight="1"/>
  <cols>
    <col min="1" max="1" width="9.875" style="90" customWidth="1"/>
    <col min="2" max="2" width="133.5" customWidth="1"/>
  </cols>
  <sheetData>
    <row r="1" spans="1:3" s="101" customFormat="1" ht="15">
      <c r="A1" s="283">
        <v>3</v>
      </c>
      <c r="B1" s="13" t="s">
        <v>52</v>
      </c>
      <c r="C1" s="281"/>
    </row>
    <row r="2" spans="1:3" s="101" customFormat="1" ht="15">
      <c r="A2" s="284" t="s">
        <v>77</v>
      </c>
      <c r="B2" s="127" t="s">
        <v>78</v>
      </c>
    </row>
    <row r="3" spans="1:3" ht="14.25">
      <c r="A3" s="9" t="s">
        <v>79</v>
      </c>
      <c r="B3" s="9" t="s">
        <v>80</v>
      </c>
    </row>
    <row r="4" spans="1:3" ht="14.25">
      <c r="A4" s="8" t="s">
        <v>81</v>
      </c>
      <c r="B4" s="7" t="s">
        <v>82</v>
      </c>
    </row>
    <row r="7" spans="1:3" ht="14.25">
      <c r="B7" s="28"/>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pageSetup paperSize="9" scale="80" orientation="landscape" r:id="rId1"/>
  <ignoredErrors>
    <ignoredError sqref="A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sheetPr>
    <tabColor rgb="FF92D050"/>
  </sheetPr>
  <dimension ref="A1:K19"/>
  <sheetViews>
    <sheetView zoomScaleNormal="100" workbookViewId="0">
      <selection activeCell="A17" sqref="A17:F17"/>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53" t="s">
        <v>82</v>
      </c>
      <c r="H1" s="355"/>
      <c r="I1" s="355"/>
      <c r="J1" s="355"/>
      <c r="K1" s="355"/>
    </row>
    <row r="2" spans="1:11" ht="16.5">
      <c r="A2" s="29" t="s">
        <v>200</v>
      </c>
      <c r="B2" s="131"/>
      <c r="C2" s="508"/>
      <c r="D2" s="508"/>
      <c r="E2" s="131"/>
      <c r="F2" s="131"/>
      <c r="G2" s="354"/>
      <c r="H2" s="355"/>
    </row>
    <row r="3" spans="1:11" ht="20.25">
      <c r="A3" s="29" t="s">
        <v>196</v>
      </c>
      <c r="G3" s="356"/>
      <c r="H3" s="355"/>
    </row>
    <row r="5" spans="1:11" ht="15">
      <c r="B5" s="351"/>
      <c r="C5" s="849" t="s">
        <v>922</v>
      </c>
      <c r="D5" s="852" t="s">
        <v>923</v>
      </c>
      <c r="E5" s="852"/>
      <c r="F5" s="852"/>
      <c r="G5" s="357"/>
      <c r="H5" s="355"/>
    </row>
    <row r="6" spans="1:11">
      <c r="B6" s="351"/>
      <c r="C6" s="850"/>
      <c r="D6" s="842"/>
      <c r="E6" s="853" t="s">
        <v>924</v>
      </c>
      <c r="F6" s="853" t="s">
        <v>925</v>
      </c>
      <c r="G6" s="358"/>
      <c r="H6" s="355"/>
    </row>
    <row r="7" spans="1:11" ht="21">
      <c r="B7" s="351"/>
      <c r="C7" s="851"/>
      <c r="D7" s="843"/>
      <c r="E7" s="853"/>
      <c r="F7" s="853"/>
      <c r="G7" s="359" t="s">
        <v>926</v>
      </c>
      <c r="H7" s="355"/>
    </row>
    <row r="8" spans="1:11">
      <c r="B8" s="351"/>
      <c r="C8" s="46" t="s">
        <v>197</v>
      </c>
      <c r="D8" s="46" t="s">
        <v>531</v>
      </c>
      <c r="E8" s="48" t="s">
        <v>198</v>
      </c>
      <c r="F8" s="48" t="s">
        <v>573</v>
      </c>
      <c r="G8" s="360" t="s">
        <v>199</v>
      </c>
      <c r="H8" s="355"/>
    </row>
    <row r="9" spans="1:11">
      <c r="A9" s="361">
        <v>1</v>
      </c>
      <c r="B9" s="36" t="s">
        <v>812</v>
      </c>
      <c r="C9" s="45">
        <v>1894.2344989999999</v>
      </c>
      <c r="D9" s="45">
        <v>6756.6654829999998</v>
      </c>
      <c r="E9" s="38">
        <v>6452.7842909999999</v>
      </c>
      <c r="F9" s="38">
        <v>303.881193</v>
      </c>
      <c r="G9" s="362">
        <v>0</v>
      </c>
      <c r="H9" s="355"/>
    </row>
    <row r="10" spans="1:11">
      <c r="A10" s="361">
        <v>2</v>
      </c>
      <c r="B10" s="36" t="s">
        <v>927</v>
      </c>
      <c r="C10" s="45">
        <v>1373.8594780000001</v>
      </c>
      <c r="D10" s="45">
        <v>0</v>
      </c>
      <c r="E10" s="38">
        <v>0</v>
      </c>
      <c r="F10" s="38">
        <v>0</v>
      </c>
      <c r="G10" s="362" t="s">
        <v>928</v>
      </c>
      <c r="H10" s="355"/>
    </row>
    <row r="11" spans="1:11">
      <c r="A11" s="361">
        <v>3</v>
      </c>
      <c r="B11" s="36" t="s">
        <v>565</v>
      </c>
      <c r="C11" s="45">
        <v>3268.093977</v>
      </c>
      <c r="D11" s="45">
        <v>6756.6654829999998</v>
      </c>
      <c r="E11" s="38">
        <v>6452.7842909999999</v>
      </c>
      <c r="F11" s="38">
        <v>303.881193</v>
      </c>
      <c r="G11" s="362">
        <v>0</v>
      </c>
      <c r="H11" s="355"/>
    </row>
    <row r="12" spans="1:11">
      <c r="A12" s="157">
        <v>4</v>
      </c>
      <c r="B12" s="47" t="s">
        <v>929</v>
      </c>
      <c r="C12" s="45">
        <v>31.97297</v>
      </c>
      <c r="D12" s="45">
        <v>97.881428</v>
      </c>
      <c r="E12" s="38">
        <v>93.733044000000007</v>
      </c>
      <c r="F12" s="38">
        <v>4.1483840000000001</v>
      </c>
      <c r="G12" s="362">
        <v>0</v>
      </c>
      <c r="H12" s="355"/>
    </row>
    <row r="13" spans="1:11" hidden="1">
      <c r="A13" s="363" t="s">
        <v>930</v>
      </c>
      <c r="B13" s="364" t="s">
        <v>931</v>
      </c>
      <c r="C13" s="616" t="s">
        <v>932</v>
      </c>
      <c r="D13" s="616" t="s">
        <v>932</v>
      </c>
      <c r="E13" s="365" t="s">
        <v>932</v>
      </c>
      <c r="F13" s="365" t="s">
        <v>932</v>
      </c>
      <c r="G13" s="366" t="s">
        <v>932</v>
      </c>
      <c r="H13" s="355"/>
    </row>
    <row r="14" spans="1:11">
      <c r="B14" s="367"/>
    </row>
    <row r="15" spans="1:11">
      <c r="A15" s="746" t="s">
        <v>933</v>
      </c>
      <c r="B15" s="746"/>
      <c r="C15" s="746"/>
      <c r="D15" s="746"/>
      <c r="E15" s="746"/>
      <c r="F15" s="746"/>
    </row>
    <row r="16" spans="1:11">
      <c r="A16" s="52"/>
      <c r="B16" s="52"/>
      <c r="C16" s="125"/>
      <c r="D16" s="125"/>
      <c r="E16" s="52"/>
      <c r="F16" s="52"/>
    </row>
    <row r="17" spans="1:6" ht="32.25" customHeight="1">
      <c r="A17" s="723" t="s">
        <v>1984</v>
      </c>
      <c r="B17" s="848"/>
      <c r="C17" s="848"/>
      <c r="D17" s="848"/>
      <c r="E17" s="848"/>
      <c r="F17" s="848"/>
    </row>
    <row r="18" spans="1:6">
      <c r="A18" s="52"/>
      <c r="B18" s="52"/>
      <c r="C18" s="125"/>
      <c r="D18" s="125"/>
      <c r="E18" s="52"/>
      <c r="F18" s="52"/>
    </row>
    <row r="19" spans="1:6" ht="31.15" customHeight="1">
      <c r="A19" s="746" t="s">
        <v>934</v>
      </c>
      <c r="B19" s="746"/>
      <c r="C19" s="746"/>
      <c r="D19" s="746"/>
      <c r="E19" s="746"/>
      <c r="F19" s="746"/>
    </row>
  </sheetData>
  <mergeCells count="8">
    <mergeCell ref="A17:F17"/>
    <mergeCell ref="A19:F19"/>
    <mergeCell ref="C5:C7"/>
    <mergeCell ref="D5:F5"/>
    <mergeCell ref="D6:D7"/>
    <mergeCell ref="E6:E7"/>
    <mergeCell ref="F6:F7"/>
    <mergeCell ref="A15:F15"/>
  </mergeCells>
  <pageMargins left="0.7" right="0.7" top="0.75" bottom="0.75" header="0.3" footer="0.3"/>
  <pageSetup paperSize="9" scale="5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dimension ref="A1:C16"/>
  <sheetViews>
    <sheetView zoomScaleNormal="100" workbookViewId="0">
      <selection activeCell="B11" sqref="B11"/>
    </sheetView>
  </sheetViews>
  <sheetFormatPr defaultColWidth="7.625" defaultRowHeight="14.25"/>
  <cols>
    <col min="1" max="1" width="10.75" style="90" customWidth="1"/>
    <col min="2" max="2" width="191.375" bestFit="1" customWidth="1"/>
  </cols>
  <sheetData>
    <row r="1" spans="1:3" s="101" customFormat="1" ht="15">
      <c r="A1" s="21">
        <v>3</v>
      </c>
      <c r="B1" s="13" t="s">
        <v>52</v>
      </c>
      <c r="C1" s="281"/>
    </row>
    <row r="2" spans="1:3" s="101" customFormat="1" ht="15" customHeight="1">
      <c r="A2" s="855">
        <v>3.5</v>
      </c>
      <c r="B2" s="854" t="s">
        <v>84</v>
      </c>
    </row>
    <row r="3" spans="1:3" s="101" customFormat="1" ht="15" customHeight="1">
      <c r="A3" s="855"/>
      <c r="B3" s="854"/>
    </row>
    <row r="4" spans="1:3">
      <c r="A4" s="6" t="s">
        <v>85</v>
      </c>
      <c r="B4" s="7" t="s">
        <v>86</v>
      </c>
    </row>
    <row r="5" spans="1:3">
      <c r="A5" s="9" t="s">
        <v>87</v>
      </c>
      <c r="B5" s="9" t="s">
        <v>88</v>
      </c>
    </row>
    <row r="6" spans="1:3">
      <c r="A6" s="8" t="s">
        <v>89</v>
      </c>
      <c r="B6" s="7" t="s">
        <v>90</v>
      </c>
    </row>
    <row r="7" spans="1:3">
      <c r="A7" s="8" t="s">
        <v>91</v>
      </c>
      <c r="B7" s="7" t="s">
        <v>92</v>
      </c>
    </row>
    <row r="8" spans="1:3">
      <c r="A8" s="9" t="s">
        <v>93</v>
      </c>
      <c r="B8" s="9" t="s">
        <v>94</v>
      </c>
    </row>
    <row r="9" spans="1:3">
      <c r="A9" s="6" t="s">
        <v>95</v>
      </c>
      <c r="B9" s="7" t="s">
        <v>96</v>
      </c>
    </row>
    <row r="10" spans="1:3" s="1" customFormat="1">
      <c r="A10" s="6" t="s">
        <v>97</v>
      </c>
      <c r="B10" s="7" t="s">
        <v>98</v>
      </c>
    </row>
    <row r="11" spans="1:3">
      <c r="A11" s="6" t="s">
        <v>99</v>
      </c>
      <c r="B11" s="7" t="s">
        <v>100</v>
      </c>
    </row>
    <row r="12" spans="1:3">
      <c r="A12" s="6" t="s">
        <v>101</v>
      </c>
      <c r="B12" s="7" t="s">
        <v>102</v>
      </c>
    </row>
    <row r="13" spans="1:3">
      <c r="A13" s="6" t="s">
        <v>103</v>
      </c>
      <c r="B13" s="7" t="s">
        <v>104</v>
      </c>
    </row>
    <row r="16" spans="1:3">
      <c r="B16" s="28"/>
    </row>
  </sheetData>
  <mergeCells count="2">
    <mergeCell ref="B2:B3"/>
    <mergeCell ref="A2:A3"/>
  </mergeCells>
  <hyperlinks>
    <hyperlink ref="B13" location="'Table 3.5.10'!A1" display="IRB approach – Back-testing of PD per exposure class (fixed PD scale) (EU CR9)" xr:uid="{C4F3B4F0-0FB6-40CA-B393-DFAB2F1697BF}"/>
    <hyperlink ref="B12" location="'Table 3.5.9'!A1" display="RWEA flow statements of credit risk exposures under the IRB approach (EU CR8)" xr:uid="{1F2370A1-927B-4E06-B8EC-F6B58F510079}"/>
    <hyperlink ref="B11" location="'Table 3.5.8'!A1" display="IRB approach – Disclosure of the extent of the use of CRM techniques (EU CR7-A)" xr:uid="{CAAE7D00-066F-459A-8BFD-2C9522616DB9}"/>
    <hyperlink ref="B10" location="'Table 3.5.7'!A1" display="IRB approach – Effect on the RWEAs of credit derivatives used as CRM techniques (EU CR7)" xr:uid="{36B3EB34-AE6A-4F5A-AE09-9874BFA6EE07}"/>
    <hyperlink ref="B9" location="'Table 3.5.6'!A1" display="IRB approach – Credit risk exposures by exposure class and PD range (EU CR6)" xr:uid="{EDD7ADA9-797B-46E3-BA49-A149606D210C}"/>
    <hyperlink ref="B7" location="'Table 3.5.4'!A1" display="Standardised approach (EU CR5)" xr:uid="{13A0A74F-CA73-422D-9253-DAA4CFA709E3}"/>
    <hyperlink ref="B6" location="'Table 3.5.3'!A1" display="Standardised approach – Credit risk exposure and CRM effects (EU CR4)" xr:uid="{756287DC-F869-4CF3-A520-2F8D743B2198}"/>
    <hyperlink ref="B4" location="'Table 3.5.1'!A1" display="Scope of the use of IRB and SA approaches (EU CR6-A)" xr:uid="{791F134D-48C6-4BA9-8B94-0133E4C3C667}"/>
    <hyperlink ref="A4" location="'Table 3.5.1'!A1" display="Table 3.5.1" xr:uid="{A6696FC9-BE8E-4F55-AF34-235B6BF30450}"/>
    <hyperlink ref="A6" location="'Table 3.5.3'!A1" display="Table 3.5.3" xr:uid="{58A9321C-821C-43D7-A035-04C55EBA085F}"/>
    <hyperlink ref="A7" location="'Table 3.5.4'!A1" display="Table 3.5.4" xr:uid="{D50943AA-04A5-4094-8664-6A44E3FCED4D}"/>
    <hyperlink ref="A9" location="'Table 3.5.6'!A1" display="Table 3.5.6" xr:uid="{8BD37771-B24D-4D71-9DFA-CB94323154F4}"/>
    <hyperlink ref="A10" location="'Table 3.5.7'!A1" display="Table 3.5.7" xr:uid="{406225DF-DF37-4167-986A-FE27EF641BCF}"/>
    <hyperlink ref="A11" location="'Table 3.5.8'!A1" display="Table 3.5.8" xr:uid="{934A64DF-161C-4750-BAD9-11C637CCAD0F}"/>
    <hyperlink ref="A12" location="'Table 3.5.9'!A1" display="Table 3.5.9" xr:uid="{63206DB4-B078-4862-84C7-DE6E223292DC}"/>
    <hyperlink ref="A13" location="'Table 3.5.10'!A1" display="Table 3.5.10" xr:uid="{8067D2FD-96AC-4D7F-9105-7E3726314AEB}"/>
  </hyperlinks>
  <pageMargins left="0.7" right="0.7" top="0.75" bottom="0.75" header="0.3" footer="0.3"/>
  <pageSetup paperSize="9" scale="57"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dimension ref="A1:H24"/>
  <sheetViews>
    <sheetView zoomScaleNormal="100" workbookViewId="0"/>
  </sheetViews>
  <sheetFormatPr defaultColWidth="8.125" defaultRowHeight="14.25"/>
  <cols>
    <col min="1" max="1" width="6.5" customWidth="1"/>
    <col min="2" max="2" width="54.75" customWidth="1"/>
    <col min="3" max="3" width="22.75" style="1" customWidth="1"/>
    <col min="4" max="7" width="20.5" style="1" customWidth="1"/>
  </cols>
  <sheetData>
    <row r="1" spans="1:8" ht="20.25">
      <c r="A1" s="3" t="s">
        <v>86</v>
      </c>
    </row>
    <row r="2" spans="1:8" ht="15">
      <c r="A2" s="29" t="s">
        <v>200</v>
      </c>
      <c r="B2" s="150"/>
      <c r="D2" s="5"/>
      <c r="E2" s="5"/>
      <c r="F2" s="5"/>
      <c r="G2" s="5"/>
      <c r="H2" s="29"/>
    </row>
    <row r="3" spans="1:8" ht="15">
      <c r="A3" s="29" t="s">
        <v>196</v>
      </c>
    </row>
    <row r="4" spans="1:8" ht="15">
      <c r="A4" s="368"/>
      <c r="C4" s="617"/>
      <c r="D4" s="617"/>
      <c r="E4" s="617"/>
    </row>
    <row r="5" spans="1:8" ht="75">
      <c r="A5" s="351"/>
      <c r="B5" s="351"/>
      <c r="C5" s="110" t="s">
        <v>935</v>
      </c>
      <c r="D5" s="110" t="s">
        <v>936</v>
      </c>
      <c r="E5" s="110" t="s">
        <v>937</v>
      </c>
      <c r="F5" s="110" t="s">
        <v>938</v>
      </c>
      <c r="G5" s="110" t="s">
        <v>939</v>
      </c>
    </row>
    <row r="6" spans="1:8">
      <c r="A6" s="351"/>
      <c r="B6" s="351"/>
      <c r="C6" s="46" t="s">
        <v>197</v>
      </c>
      <c r="D6" s="46" t="s">
        <v>531</v>
      </c>
      <c r="E6" s="46" t="s">
        <v>198</v>
      </c>
      <c r="F6" s="46" t="s">
        <v>940</v>
      </c>
      <c r="G6" s="46" t="s">
        <v>940</v>
      </c>
    </row>
    <row r="7" spans="1:8">
      <c r="A7" s="35">
        <v>1</v>
      </c>
      <c r="B7" s="36" t="s">
        <v>941</v>
      </c>
      <c r="C7" s="369">
        <v>0</v>
      </c>
      <c r="D7" s="369">
        <v>921.25462000000005</v>
      </c>
      <c r="E7" s="370">
        <v>1</v>
      </c>
      <c r="F7" s="370">
        <v>0</v>
      </c>
      <c r="G7" s="370">
        <v>0</v>
      </c>
    </row>
    <row r="8" spans="1:8">
      <c r="A8" s="35">
        <v>1.1000000000000001</v>
      </c>
      <c r="B8" s="47" t="s">
        <v>942</v>
      </c>
      <c r="C8" s="371"/>
      <c r="D8" s="369">
        <v>84.170730000000006</v>
      </c>
      <c r="E8" s="370">
        <v>1</v>
      </c>
      <c r="F8" s="370">
        <v>0</v>
      </c>
      <c r="G8" s="370">
        <v>0</v>
      </c>
    </row>
    <row r="9" spans="1:8">
      <c r="A9" s="35">
        <v>1.2</v>
      </c>
      <c r="B9" s="47" t="s">
        <v>943</v>
      </c>
      <c r="C9" s="371"/>
      <c r="D9" s="369">
        <v>0</v>
      </c>
      <c r="E9" s="370">
        <v>1</v>
      </c>
      <c r="F9" s="370">
        <v>0</v>
      </c>
      <c r="G9" s="370">
        <v>0</v>
      </c>
    </row>
    <row r="10" spans="1:8">
      <c r="A10" s="35">
        <v>2</v>
      </c>
      <c r="B10" s="36" t="s">
        <v>785</v>
      </c>
      <c r="C10" s="369">
        <v>0</v>
      </c>
      <c r="D10" s="369">
        <v>1321.23333</v>
      </c>
      <c r="E10" s="370">
        <v>1</v>
      </c>
      <c r="F10" s="370">
        <v>0</v>
      </c>
      <c r="G10" s="370">
        <v>0</v>
      </c>
    </row>
    <row r="11" spans="1:8">
      <c r="A11" s="35">
        <v>3</v>
      </c>
      <c r="B11" s="36" t="s">
        <v>788</v>
      </c>
      <c r="C11" s="369">
        <v>1971.70271</v>
      </c>
      <c r="D11" s="369">
        <v>2792.7589899999998</v>
      </c>
      <c r="E11" s="370">
        <v>0.29820000000000002</v>
      </c>
      <c r="F11" s="370">
        <v>0</v>
      </c>
      <c r="G11" s="370">
        <v>0.70179999999999998</v>
      </c>
    </row>
    <row r="12" spans="1:8" ht="28.5">
      <c r="A12" s="35">
        <v>3.1</v>
      </c>
      <c r="B12" s="47" t="s">
        <v>944</v>
      </c>
      <c r="C12" s="371"/>
      <c r="D12" s="369">
        <v>0</v>
      </c>
      <c r="E12" s="370">
        <v>0</v>
      </c>
      <c r="F12" s="370">
        <v>0</v>
      </c>
      <c r="G12" s="370">
        <v>1</v>
      </c>
    </row>
    <row r="13" spans="1:8" ht="28.5">
      <c r="A13" s="35">
        <v>3.2</v>
      </c>
      <c r="B13" s="47" t="s">
        <v>945</v>
      </c>
      <c r="C13" s="371"/>
      <c r="D13" s="369">
        <v>0</v>
      </c>
      <c r="E13" s="370">
        <v>0</v>
      </c>
      <c r="F13" s="370">
        <v>0</v>
      </c>
      <c r="G13" s="370">
        <v>1</v>
      </c>
    </row>
    <row r="14" spans="1:8">
      <c r="A14" s="35">
        <v>4</v>
      </c>
      <c r="B14" s="36" t="s">
        <v>946</v>
      </c>
      <c r="C14" s="372">
        <v>4961.8377899999996</v>
      </c>
      <c r="D14" s="372">
        <v>5306.3717399999996</v>
      </c>
      <c r="E14" s="373">
        <v>2.87E-2</v>
      </c>
      <c r="F14" s="373">
        <v>4.0500000000000001E-2</v>
      </c>
      <c r="G14" s="373">
        <v>0.93079999999999996</v>
      </c>
    </row>
    <row r="15" spans="1:8">
      <c r="A15" s="35">
        <v>4.0999999999999996</v>
      </c>
      <c r="B15" s="40" t="s">
        <v>947</v>
      </c>
      <c r="C15" s="371"/>
      <c r="D15" s="372">
        <v>140.21562</v>
      </c>
      <c r="E15" s="373">
        <v>0.26550000000000001</v>
      </c>
      <c r="F15" s="373">
        <v>0</v>
      </c>
      <c r="G15" s="373">
        <v>0.73450000000000004</v>
      </c>
    </row>
    <row r="16" spans="1:8">
      <c r="A16" s="35">
        <v>4.2</v>
      </c>
      <c r="B16" s="40" t="s">
        <v>948</v>
      </c>
      <c r="C16" s="371"/>
      <c r="D16" s="372">
        <v>4581.8004700000001</v>
      </c>
      <c r="E16" s="373">
        <v>1E-4</v>
      </c>
      <c r="F16" s="373">
        <v>0</v>
      </c>
      <c r="G16" s="373">
        <v>0.99990000000000001</v>
      </c>
    </row>
    <row r="17" spans="1:7">
      <c r="A17" s="35">
        <v>4.3</v>
      </c>
      <c r="B17" s="40" t="s">
        <v>949</v>
      </c>
      <c r="C17" s="371"/>
      <c r="D17" s="372">
        <v>0</v>
      </c>
      <c r="E17" s="373">
        <v>0</v>
      </c>
      <c r="F17" s="373">
        <v>0</v>
      </c>
      <c r="G17" s="373">
        <v>1</v>
      </c>
    </row>
    <row r="18" spans="1:7">
      <c r="A18" s="35">
        <v>4.4000000000000004</v>
      </c>
      <c r="B18" s="40" t="s">
        <v>950</v>
      </c>
      <c r="C18" s="371"/>
      <c r="D18" s="372">
        <v>149.48085</v>
      </c>
      <c r="E18" s="373">
        <v>0.88400000000000001</v>
      </c>
      <c r="F18" s="373">
        <v>1E-4</v>
      </c>
      <c r="G18" s="373">
        <v>0.1159</v>
      </c>
    </row>
    <row r="19" spans="1:7">
      <c r="A19" s="35">
        <v>4.5</v>
      </c>
      <c r="B19" s="40" t="s">
        <v>951</v>
      </c>
      <c r="C19" s="371"/>
      <c r="D19" s="372">
        <v>434.87479999999999</v>
      </c>
      <c r="E19" s="373">
        <v>0</v>
      </c>
      <c r="F19" s="373">
        <v>0.49359999999999998</v>
      </c>
      <c r="G19" s="373">
        <v>0.50639999999999996</v>
      </c>
    </row>
    <row r="20" spans="1:7">
      <c r="A20" s="35">
        <v>5</v>
      </c>
      <c r="B20" s="36" t="s">
        <v>952</v>
      </c>
      <c r="C20" s="372">
        <v>0</v>
      </c>
      <c r="D20" s="372">
        <v>55.24436</v>
      </c>
      <c r="E20" s="373">
        <v>0</v>
      </c>
      <c r="F20" s="373">
        <v>0</v>
      </c>
      <c r="G20" s="373">
        <v>1</v>
      </c>
    </row>
    <row r="21" spans="1:7">
      <c r="A21" s="35">
        <v>6</v>
      </c>
      <c r="B21" s="36" t="s">
        <v>953</v>
      </c>
      <c r="C21" s="372">
        <v>0</v>
      </c>
      <c r="D21" s="372">
        <v>255.02753000000001</v>
      </c>
      <c r="E21" s="373">
        <v>1</v>
      </c>
      <c r="F21" s="373">
        <v>0</v>
      </c>
      <c r="G21" s="373">
        <v>0</v>
      </c>
    </row>
    <row r="22" spans="1:7" ht="15">
      <c r="A22" s="35">
        <v>7</v>
      </c>
      <c r="B22" s="350" t="s">
        <v>954</v>
      </c>
      <c r="C22" s="372">
        <v>6933.5405000000001</v>
      </c>
      <c r="D22" s="372">
        <v>10651.89057</v>
      </c>
      <c r="E22" s="373">
        <v>0.32700000000000001</v>
      </c>
      <c r="F22" s="373">
        <v>2.0199999999999999E-2</v>
      </c>
      <c r="G22" s="373">
        <v>0.65290000000000004</v>
      </c>
    </row>
    <row r="24" spans="1:7" ht="31.9" customHeight="1">
      <c r="A24" s="746" t="s">
        <v>955</v>
      </c>
      <c r="B24" s="746"/>
      <c r="C24" s="746"/>
      <c r="D24" s="746"/>
      <c r="E24" s="746"/>
      <c r="F24" s="746"/>
      <c r="G24" s="746"/>
    </row>
  </sheetData>
  <mergeCells count="1">
    <mergeCell ref="A24:G24"/>
  </mergeCells>
  <pageMargins left="0.7" right="0.7" top="0.75" bottom="0.75" header="0.3" footer="0.3"/>
  <pageSetup paperSize="9" scale="7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dimension ref="A1:I52"/>
  <sheetViews>
    <sheetView zoomScaleNormal="100" workbookViewId="0"/>
  </sheetViews>
  <sheetFormatPr defaultColWidth="10.125" defaultRowHeight="14.25"/>
  <cols>
    <col min="1" max="1" width="4" customWidth="1"/>
    <col min="2" max="2" width="50.5" customWidth="1"/>
    <col min="3" max="8" width="23.375" customWidth="1"/>
  </cols>
  <sheetData>
    <row r="1" spans="1:9" ht="20.25">
      <c r="A1" s="26" t="s">
        <v>90</v>
      </c>
    </row>
    <row r="2" spans="1:9" ht="15">
      <c r="A2" s="29" t="s">
        <v>200</v>
      </c>
    </row>
    <row r="3" spans="1:9" ht="15">
      <c r="A3" s="29" t="s">
        <v>196</v>
      </c>
    </row>
    <row r="5" spans="1:9" s="374" customFormat="1" ht="15">
      <c r="B5" s="856" t="s">
        <v>956</v>
      </c>
      <c r="C5" s="857" t="s">
        <v>957</v>
      </c>
      <c r="D5" s="856"/>
      <c r="E5" s="858" t="s">
        <v>958</v>
      </c>
      <c r="F5" s="857"/>
      <c r="G5" s="859" t="s">
        <v>959</v>
      </c>
      <c r="H5" s="860"/>
    </row>
    <row r="6" spans="1:9" s="374" customFormat="1" ht="30">
      <c r="A6" s="368"/>
      <c r="B6" s="856"/>
      <c r="C6" s="375" t="s">
        <v>960</v>
      </c>
      <c r="D6" s="376" t="s">
        <v>961</v>
      </c>
      <c r="E6" s="375" t="s">
        <v>960</v>
      </c>
      <c r="F6" s="375" t="s">
        <v>961</v>
      </c>
      <c r="G6" s="110" t="s">
        <v>962</v>
      </c>
      <c r="H6" s="110" t="s">
        <v>963</v>
      </c>
    </row>
    <row r="7" spans="1:9" s="379" customFormat="1" ht="15">
      <c r="A7" s="368"/>
      <c r="B7" s="856"/>
      <c r="C7" s="377" t="s">
        <v>197</v>
      </c>
      <c r="D7" s="378" t="s">
        <v>531</v>
      </c>
      <c r="E7" s="378" t="s">
        <v>198</v>
      </c>
      <c r="F7" s="378" t="s">
        <v>573</v>
      </c>
      <c r="G7" s="378" t="s">
        <v>199</v>
      </c>
      <c r="H7" s="378" t="s">
        <v>574</v>
      </c>
      <c r="I7" s="52"/>
    </row>
    <row r="8" spans="1:9" s="52" customFormat="1">
      <c r="A8" s="193">
        <v>1</v>
      </c>
      <c r="B8" s="176" t="s">
        <v>964</v>
      </c>
      <c r="C8" s="380">
        <v>811.76943000000006</v>
      </c>
      <c r="D8" s="380">
        <v>0</v>
      </c>
      <c r="E8" s="380">
        <v>855.74449000000004</v>
      </c>
      <c r="F8" s="380">
        <v>2.96299</v>
      </c>
      <c r="G8" s="380">
        <v>0</v>
      </c>
      <c r="H8" s="381">
        <v>0</v>
      </c>
    </row>
    <row r="9" spans="1:9" s="52" customFormat="1">
      <c r="A9" s="193">
        <v>2</v>
      </c>
      <c r="B9" s="41" t="s">
        <v>965</v>
      </c>
      <c r="C9" s="380">
        <v>82.627210000000005</v>
      </c>
      <c r="D9" s="380">
        <v>3.0986199999999999</v>
      </c>
      <c r="E9" s="380">
        <v>82.627210000000005</v>
      </c>
      <c r="F9" s="380">
        <v>1.5435300000000001</v>
      </c>
      <c r="G9" s="380">
        <v>0.29271000000000003</v>
      </c>
      <c r="H9" s="381">
        <v>3.5000000000000001E-3</v>
      </c>
    </row>
    <row r="10" spans="1:9" s="52" customFormat="1">
      <c r="A10" s="193">
        <v>3</v>
      </c>
      <c r="B10" s="41" t="s">
        <v>966</v>
      </c>
      <c r="C10" s="380">
        <v>0</v>
      </c>
      <c r="D10" s="380">
        <v>0</v>
      </c>
      <c r="E10" s="380">
        <v>0</v>
      </c>
      <c r="F10" s="380">
        <v>0</v>
      </c>
      <c r="G10" s="380">
        <v>0</v>
      </c>
      <c r="H10" s="381">
        <v>0</v>
      </c>
    </row>
    <row r="11" spans="1:9" s="52" customFormat="1">
      <c r="A11" s="193">
        <v>4</v>
      </c>
      <c r="B11" s="41" t="s">
        <v>967</v>
      </c>
      <c r="C11" s="380">
        <v>0</v>
      </c>
      <c r="D11" s="380">
        <v>0</v>
      </c>
      <c r="E11" s="380">
        <v>37.764670000000002</v>
      </c>
      <c r="F11" s="380">
        <v>4.1630700000000003</v>
      </c>
      <c r="G11" s="380">
        <v>0</v>
      </c>
      <c r="H11" s="381">
        <v>0</v>
      </c>
    </row>
    <row r="12" spans="1:9" s="52" customFormat="1">
      <c r="A12" s="193">
        <v>5</v>
      </c>
      <c r="B12" s="41" t="s">
        <v>968</v>
      </c>
      <c r="C12" s="380">
        <v>25.31446</v>
      </c>
      <c r="D12" s="380">
        <v>0</v>
      </c>
      <c r="E12" s="380">
        <v>25.31446</v>
      </c>
      <c r="F12" s="380">
        <v>0</v>
      </c>
      <c r="G12" s="380">
        <v>0</v>
      </c>
      <c r="H12" s="381">
        <v>0</v>
      </c>
    </row>
    <row r="13" spans="1:9" s="52" customFormat="1">
      <c r="A13" s="193">
        <v>6</v>
      </c>
      <c r="B13" s="41" t="s">
        <v>785</v>
      </c>
      <c r="C13" s="380">
        <v>270.60865000000001</v>
      </c>
      <c r="D13" s="380">
        <v>6.0525900000000004</v>
      </c>
      <c r="E13" s="380">
        <v>270.60865000000001</v>
      </c>
      <c r="F13" s="380">
        <v>3.0262899999999999</v>
      </c>
      <c r="G13" s="380">
        <v>55.626629999999999</v>
      </c>
      <c r="H13" s="381">
        <v>0.20330000000000001</v>
      </c>
    </row>
    <row r="14" spans="1:9" s="52" customFormat="1">
      <c r="A14" s="193">
        <v>7</v>
      </c>
      <c r="B14" s="41" t="s">
        <v>788</v>
      </c>
      <c r="C14" s="380">
        <v>80.811220000000006</v>
      </c>
      <c r="D14" s="380">
        <v>27.143450000000001</v>
      </c>
      <c r="E14" s="380">
        <v>22.48565</v>
      </c>
      <c r="F14" s="380">
        <v>8.0395400000000006</v>
      </c>
      <c r="G14" s="380">
        <v>28.833780000000001</v>
      </c>
      <c r="H14" s="381">
        <v>0.9446</v>
      </c>
    </row>
    <row r="15" spans="1:9" s="52" customFormat="1">
      <c r="A15" s="193">
        <v>8</v>
      </c>
      <c r="B15" s="41" t="s">
        <v>946</v>
      </c>
      <c r="C15" s="380">
        <v>288.62297000000001</v>
      </c>
      <c r="D15" s="380">
        <v>296.45155999999997</v>
      </c>
      <c r="E15" s="380">
        <v>287.79437000000001</v>
      </c>
      <c r="F15" s="380">
        <v>4.64595</v>
      </c>
      <c r="G15" s="380">
        <v>197.93764999999999</v>
      </c>
      <c r="H15" s="381">
        <v>0.67679999999999996</v>
      </c>
    </row>
    <row r="16" spans="1:9" s="52" customFormat="1">
      <c r="A16" s="193">
        <v>9</v>
      </c>
      <c r="B16" s="41" t="s">
        <v>969</v>
      </c>
      <c r="C16" s="380">
        <v>870.83903999999995</v>
      </c>
      <c r="D16" s="380">
        <v>25.07161</v>
      </c>
      <c r="E16" s="380">
        <v>870.83903999999995</v>
      </c>
      <c r="F16" s="380">
        <v>13.0916</v>
      </c>
      <c r="G16" s="380">
        <v>259.86045000000001</v>
      </c>
      <c r="H16" s="381">
        <v>0.29399999999999998</v>
      </c>
    </row>
    <row r="17" spans="1:9" s="52" customFormat="1">
      <c r="A17" s="193">
        <v>10</v>
      </c>
      <c r="B17" s="41" t="s">
        <v>790</v>
      </c>
      <c r="C17" s="380">
        <v>3.5940599999999998</v>
      </c>
      <c r="D17" s="380">
        <v>0.59279000000000004</v>
      </c>
      <c r="E17" s="380">
        <v>3.5940599999999998</v>
      </c>
      <c r="F17" s="380">
        <v>0.18626999999999999</v>
      </c>
      <c r="G17" s="380">
        <v>4.5800200000000002</v>
      </c>
      <c r="H17" s="381">
        <v>1.2115</v>
      </c>
    </row>
    <row r="18" spans="1:9" s="52" customFormat="1">
      <c r="A18" s="193">
        <v>11</v>
      </c>
      <c r="B18" s="41" t="s">
        <v>970</v>
      </c>
      <c r="C18" s="380">
        <v>0</v>
      </c>
      <c r="D18" s="380">
        <v>0</v>
      </c>
      <c r="E18" s="380">
        <v>0</v>
      </c>
      <c r="F18" s="380">
        <v>0</v>
      </c>
      <c r="G18" s="380">
        <v>0</v>
      </c>
      <c r="H18" s="381">
        <v>0</v>
      </c>
    </row>
    <row r="19" spans="1:9" s="52" customFormat="1">
      <c r="A19" s="193">
        <v>12</v>
      </c>
      <c r="B19" s="41" t="s">
        <v>780</v>
      </c>
      <c r="C19" s="380">
        <v>961.01337000000001</v>
      </c>
      <c r="D19" s="380">
        <v>0</v>
      </c>
      <c r="E19" s="380">
        <v>961.01337000000001</v>
      </c>
      <c r="F19" s="380">
        <v>0</v>
      </c>
      <c r="G19" s="380">
        <v>96.756969999999995</v>
      </c>
      <c r="H19" s="381">
        <v>0.1007</v>
      </c>
    </row>
    <row r="20" spans="1:9" s="52" customFormat="1" ht="28.5">
      <c r="A20" s="193">
        <v>13</v>
      </c>
      <c r="B20" s="41" t="s">
        <v>971</v>
      </c>
      <c r="C20" s="380">
        <v>0</v>
      </c>
      <c r="D20" s="380">
        <v>0</v>
      </c>
      <c r="E20" s="380">
        <v>0</v>
      </c>
      <c r="F20" s="380">
        <v>0</v>
      </c>
      <c r="G20" s="380">
        <v>0</v>
      </c>
      <c r="H20" s="381">
        <v>0</v>
      </c>
    </row>
    <row r="21" spans="1:9" s="52" customFormat="1">
      <c r="A21" s="193">
        <v>14</v>
      </c>
      <c r="B21" s="41" t="s">
        <v>972</v>
      </c>
      <c r="C21" s="380">
        <v>0</v>
      </c>
      <c r="D21" s="380">
        <v>0</v>
      </c>
      <c r="E21" s="380">
        <v>0</v>
      </c>
      <c r="F21" s="380">
        <v>0</v>
      </c>
      <c r="G21" s="380">
        <v>0</v>
      </c>
      <c r="H21" s="381">
        <v>0</v>
      </c>
    </row>
    <row r="22" spans="1:9" s="52" customFormat="1">
      <c r="A22" s="193">
        <v>15</v>
      </c>
      <c r="B22" s="41" t="s">
        <v>952</v>
      </c>
      <c r="C22" s="380">
        <v>0</v>
      </c>
      <c r="D22" s="380">
        <v>0</v>
      </c>
      <c r="E22" s="380">
        <v>0</v>
      </c>
      <c r="F22" s="380">
        <v>0</v>
      </c>
      <c r="G22" s="380">
        <v>0</v>
      </c>
      <c r="H22" s="381">
        <v>0</v>
      </c>
    </row>
    <row r="23" spans="1:9" s="52" customFormat="1">
      <c r="A23" s="193">
        <v>16</v>
      </c>
      <c r="B23" s="41" t="s">
        <v>973</v>
      </c>
      <c r="C23" s="380">
        <v>105.27375000000001</v>
      </c>
      <c r="D23" s="380">
        <v>0</v>
      </c>
      <c r="E23" s="380">
        <v>105.27375000000001</v>
      </c>
      <c r="F23" s="380">
        <v>0</v>
      </c>
      <c r="G23" s="380">
        <v>83.572109999999995</v>
      </c>
      <c r="H23" s="381">
        <v>0.79390000000000005</v>
      </c>
    </row>
    <row r="24" spans="1:9" s="52" customFormat="1" ht="15">
      <c r="A24" s="382">
        <v>17</v>
      </c>
      <c r="B24" s="383" t="s">
        <v>974</v>
      </c>
      <c r="C24" s="380">
        <v>3500.4741600000002</v>
      </c>
      <c r="D24" s="380">
        <v>358.41063000000003</v>
      </c>
      <c r="E24" s="380">
        <v>3523.0597200000002</v>
      </c>
      <c r="F24" s="380">
        <v>37.659239999999997</v>
      </c>
      <c r="G24" s="380">
        <v>727.46031000000005</v>
      </c>
      <c r="H24" s="381">
        <v>0.20430000000000001</v>
      </c>
    </row>
    <row r="25" spans="1:9" s="52" customFormat="1"/>
    <row r="26" spans="1:9" ht="15">
      <c r="A26" s="29" t="s">
        <v>202</v>
      </c>
    </row>
    <row r="27" spans="1:9" ht="15">
      <c r="A27" s="29" t="s">
        <v>196</v>
      </c>
    </row>
    <row r="29" spans="1:9" s="374" customFormat="1" ht="15">
      <c r="B29" s="856" t="s">
        <v>956</v>
      </c>
      <c r="C29" s="857" t="s">
        <v>957</v>
      </c>
      <c r="D29" s="856"/>
      <c r="E29" s="858" t="s">
        <v>958</v>
      </c>
      <c r="F29" s="857"/>
      <c r="G29" s="859" t="s">
        <v>959</v>
      </c>
      <c r="H29" s="860"/>
    </row>
    <row r="30" spans="1:9" s="374" customFormat="1" ht="30">
      <c r="A30" s="368"/>
      <c r="B30" s="856"/>
      <c r="C30" s="375" t="s">
        <v>960</v>
      </c>
      <c r="D30" s="376" t="s">
        <v>961</v>
      </c>
      <c r="E30" s="375" t="s">
        <v>960</v>
      </c>
      <c r="F30" s="375" t="s">
        <v>961</v>
      </c>
      <c r="G30" s="110" t="s">
        <v>962</v>
      </c>
      <c r="H30" s="110" t="s">
        <v>963</v>
      </c>
    </row>
    <row r="31" spans="1:9" s="379" customFormat="1" ht="15">
      <c r="A31" s="368"/>
      <c r="B31" s="856"/>
      <c r="C31" s="377" t="s">
        <v>197</v>
      </c>
      <c r="D31" s="378" t="s">
        <v>531</v>
      </c>
      <c r="E31" s="378" t="s">
        <v>198</v>
      </c>
      <c r="F31" s="378" t="s">
        <v>573</v>
      </c>
      <c r="G31" s="378" t="s">
        <v>199</v>
      </c>
      <c r="H31" s="378" t="s">
        <v>574</v>
      </c>
      <c r="I31" s="52"/>
    </row>
    <row r="32" spans="1:9" s="52" customFormat="1">
      <c r="A32" s="193">
        <v>1</v>
      </c>
      <c r="B32" s="176" t="s">
        <v>964</v>
      </c>
      <c r="C32" s="380">
        <v>1429.64904</v>
      </c>
      <c r="D32" s="380">
        <v>0</v>
      </c>
      <c r="E32" s="380">
        <v>1475.90735</v>
      </c>
      <c r="F32" s="380">
        <v>2.36625</v>
      </c>
      <c r="G32" s="380">
        <v>0</v>
      </c>
      <c r="H32" s="381">
        <v>0</v>
      </c>
    </row>
    <row r="33" spans="1:8" s="52" customFormat="1">
      <c r="A33" s="193">
        <v>2</v>
      </c>
      <c r="B33" s="41" t="s">
        <v>965</v>
      </c>
      <c r="C33" s="380">
        <v>171.66378</v>
      </c>
      <c r="D33" s="380">
        <v>3.0545599999999999</v>
      </c>
      <c r="E33" s="380">
        <v>171.66378</v>
      </c>
      <c r="F33" s="380">
        <v>1.5343</v>
      </c>
      <c r="G33" s="380">
        <v>0.28112999999999999</v>
      </c>
      <c r="H33" s="381">
        <v>1.6000000000000001E-3</v>
      </c>
    </row>
    <row r="34" spans="1:8" s="52" customFormat="1">
      <c r="A34" s="193">
        <v>3</v>
      </c>
      <c r="B34" s="41" t="s">
        <v>966</v>
      </c>
      <c r="C34" s="380">
        <v>0</v>
      </c>
      <c r="D34" s="380">
        <v>0</v>
      </c>
      <c r="E34" s="380">
        <v>0</v>
      </c>
      <c r="F34" s="380">
        <v>0</v>
      </c>
      <c r="G34" s="380">
        <v>0</v>
      </c>
      <c r="H34" s="381">
        <v>0</v>
      </c>
    </row>
    <row r="35" spans="1:8" s="52" customFormat="1">
      <c r="A35" s="193">
        <v>4</v>
      </c>
      <c r="B35" s="41" t="s">
        <v>967</v>
      </c>
      <c r="C35" s="380">
        <v>0</v>
      </c>
      <c r="D35" s="380">
        <v>0</v>
      </c>
      <c r="E35" s="380">
        <v>42.268590000000003</v>
      </c>
      <c r="F35" s="380">
        <v>7.3535000000000004</v>
      </c>
      <c r="G35" s="380">
        <v>0</v>
      </c>
      <c r="H35" s="381">
        <v>0</v>
      </c>
    </row>
    <row r="36" spans="1:8" s="52" customFormat="1">
      <c r="A36" s="193">
        <v>5</v>
      </c>
      <c r="B36" s="41" t="s">
        <v>968</v>
      </c>
      <c r="C36" s="380">
        <v>24.970960000000002</v>
      </c>
      <c r="D36" s="380">
        <v>0</v>
      </c>
      <c r="E36" s="380">
        <v>24.970960000000002</v>
      </c>
      <c r="F36" s="380">
        <v>0</v>
      </c>
      <c r="G36" s="380">
        <v>0</v>
      </c>
      <c r="H36" s="381">
        <v>0</v>
      </c>
    </row>
    <row r="37" spans="1:8" s="52" customFormat="1">
      <c r="A37" s="193">
        <v>6</v>
      </c>
      <c r="B37" s="41" t="s">
        <v>785</v>
      </c>
      <c r="C37" s="380">
        <v>273.35343</v>
      </c>
      <c r="D37" s="380">
        <v>6.0452000000000004</v>
      </c>
      <c r="E37" s="380">
        <v>273.35343</v>
      </c>
      <c r="F37" s="380">
        <v>3.0226000000000002</v>
      </c>
      <c r="G37" s="380">
        <v>56.17521</v>
      </c>
      <c r="H37" s="381">
        <v>0.20330000000000001</v>
      </c>
    </row>
    <row r="38" spans="1:8" s="52" customFormat="1">
      <c r="A38" s="193">
        <v>7</v>
      </c>
      <c r="B38" s="41" t="s">
        <v>788</v>
      </c>
      <c r="C38" s="380">
        <v>68.528120000000001</v>
      </c>
      <c r="D38" s="380">
        <v>16.081630000000001</v>
      </c>
      <c r="E38" s="380">
        <v>29.145219999999998</v>
      </c>
      <c r="F38" s="380">
        <v>4.0075099999999999</v>
      </c>
      <c r="G38" s="380">
        <v>29.122060000000001</v>
      </c>
      <c r="H38" s="381">
        <v>0.87839999999999996</v>
      </c>
    </row>
    <row r="39" spans="1:8" s="52" customFormat="1">
      <c r="A39" s="193">
        <v>8</v>
      </c>
      <c r="B39" s="41" t="s">
        <v>946</v>
      </c>
      <c r="C39" s="380">
        <v>152.64340999999999</v>
      </c>
      <c r="D39" s="380">
        <v>230.54420999999999</v>
      </c>
      <c r="E39" s="380">
        <v>151.88822999999999</v>
      </c>
      <c r="F39" s="380">
        <v>8.5076199999999993</v>
      </c>
      <c r="G39" s="380">
        <v>109.69842</v>
      </c>
      <c r="H39" s="381">
        <v>0.68389999999999995</v>
      </c>
    </row>
    <row r="40" spans="1:8" s="52" customFormat="1">
      <c r="A40" s="193">
        <v>9</v>
      </c>
      <c r="B40" s="41" t="s">
        <v>969</v>
      </c>
      <c r="C40" s="380">
        <v>763.83966999999996</v>
      </c>
      <c r="D40" s="380">
        <v>33.381230000000002</v>
      </c>
      <c r="E40" s="380">
        <v>763.83966999999996</v>
      </c>
      <c r="F40" s="380">
        <v>17.348710000000001</v>
      </c>
      <c r="G40" s="380">
        <v>238.46702999999999</v>
      </c>
      <c r="H40" s="381">
        <v>0.30530000000000002</v>
      </c>
    </row>
    <row r="41" spans="1:8" s="52" customFormat="1">
      <c r="A41" s="193">
        <v>10</v>
      </c>
      <c r="B41" s="41" t="s">
        <v>790</v>
      </c>
      <c r="C41" s="380">
        <v>6.0421899999999997</v>
      </c>
      <c r="D41" s="380">
        <v>0.55767999999999995</v>
      </c>
      <c r="E41" s="380">
        <v>6.0421899999999997</v>
      </c>
      <c r="F41" s="380">
        <v>0.10983</v>
      </c>
      <c r="G41" s="380">
        <v>6.7367900000000001</v>
      </c>
      <c r="H41" s="381">
        <v>1.0951</v>
      </c>
    </row>
    <row r="42" spans="1:8" s="52" customFormat="1">
      <c r="A42" s="193">
        <v>11</v>
      </c>
      <c r="B42" s="41" t="s">
        <v>970</v>
      </c>
      <c r="C42" s="380">
        <v>0</v>
      </c>
      <c r="D42" s="380">
        <v>0</v>
      </c>
      <c r="E42" s="380">
        <v>0</v>
      </c>
      <c r="F42" s="380">
        <v>0</v>
      </c>
      <c r="G42" s="380">
        <v>0</v>
      </c>
      <c r="H42" s="381">
        <v>0</v>
      </c>
    </row>
    <row r="43" spans="1:8" s="52" customFormat="1">
      <c r="A43" s="193">
        <v>12</v>
      </c>
      <c r="B43" s="41" t="s">
        <v>780</v>
      </c>
      <c r="C43" s="380">
        <v>853.72666000000004</v>
      </c>
      <c r="D43" s="380">
        <v>0</v>
      </c>
      <c r="E43" s="380">
        <v>853.72666000000004</v>
      </c>
      <c r="F43" s="380">
        <v>0</v>
      </c>
      <c r="G43" s="380">
        <v>90.323239999999998</v>
      </c>
      <c r="H43" s="381">
        <v>0.10580000000000001</v>
      </c>
    </row>
    <row r="44" spans="1:8" s="52" customFormat="1" ht="28.5">
      <c r="A44" s="193">
        <v>13</v>
      </c>
      <c r="B44" s="41" t="s">
        <v>971</v>
      </c>
      <c r="C44" s="380">
        <v>0</v>
      </c>
      <c r="D44" s="380">
        <v>0</v>
      </c>
      <c r="E44" s="380">
        <v>0</v>
      </c>
      <c r="F44" s="380">
        <v>0</v>
      </c>
      <c r="G44" s="380">
        <v>0</v>
      </c>
      <c r="H44" s="381">
        <v>0</v>
      </c>
    </row>
    <row r="45" spans="1:8" s="52" customFormat="1">
      <c r="A45" s="193">
        <v>14</v>
      </c>
      <c r="B45" s="41" t="s">
        <v>972</v>
      </c>
      <c r="C45" s="380">
        <v>0</v>
      </c>
      <c r="D45" s="380">
        <v>0</v>
      </c>
      <c r="E45" s="380">
        <v>0</v>
      </c>
      <c r="F45" s="380">
        <v>0</v>
      </c>
      <c r="G45" s="380">
        <v>0</v>
      </c>
      <c r="H45" s="381">
        <v>0</v>
      </c>
    </row>
    <row r="46" spans="1:8" s="52" customFormat="1">
      <c r="A46" s="193">
        <v>15</v>
      </c>
      <c r="B46" s="41" t="s">
        <v>952</v>
      </c>
      <c r="C46" s="380">
        <v>0</v>
      </c>
      <c r="D46" s="380">
        <v>0</v>
      </c>
      <c r="E46" s="380">
        <v>0</v>
      </c>
      <c r="F46" s="380">
        <v>0</v>
      </c>
      <c r="G46" s="380">
        <v>0</v>
      </c>
      <c r="H46" s="381">
        <v>0</v>
      </c>
    </row>
    <row r="47" spans="1:8" s="52" customFormat="1">
      <c r="A47" s="193">
        <v>16</v>
      </c>
      <c r="B47" s="41" t="s">
        <v>973</v>
      </c>
      <c r="C47" s="380">
        <v>104.31621</v>
      </c>
      <c r="D47" s="380">
        <v>0</v>
      </c>
      <c r="E47" s="380">
        <v>104.31621</v>
      </c>
      <c r="F47" s="380">
        <v>0</v>
      </c>
      <c r="G47" s="380">
        <v>77.031469999999999</v>
      </c>
      <c r="H47" s="381">
        <v>0.73839999999999995</v>
      </c>
    </row>
    <row r="48" spans="1:8" s="52" customFormat="1" ht="15">
      <c r="A48" s="382">
        <v>17</v>
      </c>
      <c r="B48" s="383" t="s">
        <v>974</v>
      </c>
      <c r="C48" s="380">
        <v>3848.7334799999999</v>
      </c>
      <c r="D48" s="380">
        <v>289.66451000000001</v>
      </c>
      <c r="E48" s="380">
        <v>3897.1223</v>
      </c>
      <c r="F48" s="380">
        <v>44.250320000000002</v>
      </c>
      <c r="G48" s="380">
        <v>607.83534999999995</v>
      </c>
      <c r="H48" s="381">
        <v>0.1542</v>
      </c>
    </row>
    <row r="49" spans="1:9" s="52" customFormat="1"/>
    <row r="50" spans="1:9" s="52" customFormat="1">
      <c r="A50" s="746" t="s">
        <v>975</v>
      </c>
      <c r="B50" s="746"/>
      <c r="C50" s="746"/>
      <c r="D50" s="746"/>
      <c r="E50" s="746"/>
      <c r="F50" s="746"/>
      <c r="G50" s="746"/>
    </row>
    <row r="51" spans="1:9" s="52" customFormat="1"/>
    <row r="52" spans="1:9" s="52" customFormat="1" ht="43.9" customHeight="1">
      <c r="A52" s="746" t="s">
        <v>976</v>
      </c>
      <c r="B52" s="746"/>
      <c r="C52" s="746"/>
      <c r="D52" s="746"/>
      <c r="E52" s="746"/>
      <c r="F52" s="746"/>
      <c r="G52" s="746"/>
      <c r="I52" s="374"/>
    </row>
  </sheetData>
  <mergeCells count="10">
    <mergeCell ref="A50:G50"/>
    <mergeCell ref="A52:G52"/>
    <mergeCell ref="B5:B7"/>
    <mergeCell ref="C5:D5"/>
    <mergeCell ref="E5:F5"/>
    <mergeCell ref="G5:H5"/>
    <mergeCell ref="B29:B31"/>
    <mergeCell ref="C29:D29"/>
    <mergeCell ref="E29:F29"/>
    <mergeCell ref="G29:H29"/>
  </mergeCells>
  <pageMargins left="0.7" right="0.7" top="0.75" bottom="0.75" header="0.3" footer="0.3"/>
  <pageSetup paperSize="9" scale="62" orientation="landscape" r:id="rId1"/>
  <rowBreaks count="1" manualBreakCount="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dimension ref="A1:J135"/>
  <sheetViews>
    <sheetView topLeftCell="A22" zoomScaleNormal="100" workbookViewId="0">
      <selection activeCell="G45" sqref="G45"/>
    </sheetView>
  </sheetViews>
  <sheetFormatPr defaultColWidth="8.375" defaultRowHeight="14.25"/>
  <cols>
    <col min="1" max="1" width="6.75" customWidth="1"/>
    <col min="2" max="2" width="79.75" customWidth="1"/>
    <col min="3" max="5" width="14.75" style="27" customWidth="1"/>
    <col min="7" max="7" width="10.5" bestFit="1" customWidth="1"/>
  </cols>
  <sheetData>
    <row r="1" spans="1:10" ht="30" customHeight="1">
      <c r="A1" s="53" t="s">
        <v>9</v>
      </c>
      <c r="B1" s="53"/>
      <c r="C1" s="54"/>
      <c r="D1" s="54"/>
      <c r="E1" s="54"/>
      <c r="F1" s="55"/>
      <c r="G1" s="55"/>
      <c r="H1" s="55"/>
      <c r="I1" s="55"/>
      <c r="J1" s="55"/>
    </row>
    <row r="2" spans="1:10" ht="15">
      <c r="A2" s="56" t="s">
        <v>196</v>
      </c>
      <c r="B2" s="56"/>
      <c r="C2" s="54"/>
      <c r="D2" s="54"/>
      <c r="E2" s="54"/>
      <c r="F2" s="55"/>
      <c r="G2" s="55"/>
      <c r="H2" s="55"/>
      <c r="I2" s="55"/>
      <c r="J2" s="55"/>
    </row>
    <row r="3" spans="1:10" ht="15">
      <c r="A3" s="56"/>
      <c r="B3" s="55"/>
      <c r="C3" s="54"/>
      <c r="D3" s="54"/>
      <c r="E3" s="54"/>
      <c r="F3" s="55"/>
      <c r="G3" s="55"/>
      <c r="H3" s="55"/>
      <c r="I3" s="55"/>
      <c r="J3" s="55"/>
    </row>
    <row r="4" spans="1:10" ht="15">
      <c r="A4" s="30"/>
      <c r="B4" s="31"/>
      <c r="C4" s="48" t="s">
        <v>197</v>
      </c>
      <c r="D4" s="48" t="s">
        <v>198</v>
      </c>
      <c r="E4" s="48" t="s">
        <v>199</v>
      </c>
      <c r="F4" s="55"/>
      <c r="G4" s="55"/>
      <c r="H4" s="55"/>
      <c r="I4" s="55"/>
      <c r="J4" s="55"/>
    </row>
    <row r="5" spans="1:10">
      <c r="A5" s="33"/>
      <c r="B5" s="34"/>
      <c r="C5" s="48" t="s">
        <v>200</v>
      </c>
      <c r="D5" s="48" t="s">
        <v>201</v>
      </c>
      <c r="E5" s="48" t="s">
        <v>202</v>
      </c>
      <c r="F5" s="55"/>
      <c r="G5" s="55"/>
      <c r="H5" s="55"/>
      <c r="I5" s="55"/>
      <c r="J5" s="55"/>
    </row>
    <row r="6" spans="1:10" ht="13.9" customHeight="1">
      <c r="A6" s="57"/>
      <c r="B6" s="58" t="s">
        <v>203</v>
      </c>
      <c r="C6" s="59"/>
      <c r="D6" s="59"/>
      <c r="E6" s="59"/>
      <c r="F6" s="55"/>
      <c r="G6" s="55"/>
      <c r="H6" s="55"/>
      <c r="I6" s="55"/>
      <c r="J6" s="55"/>
    </row>
    <row r="7" spans="1:10">
      <c r="A7" s="35">
        <v>1</v>
      </c>
      <c r="B7" s="36" t="s">
        <v>204</v>
      </c>
      <c r="C7" s="38">
        <v>385.47109999999998</v>
      </c>
      <c r="D7" s="37">
        <v>351.1</v>
      </c>
      <c r="E7" s="38">
        <v>339.24680000000001</v>
      </c>
      <c r="F7" s="55"/>
      <c r="G7" s="55"/>
      <c r="H7" s="55"/>
      <c r="I7" s="55"/>
      <c r="J7" s="55"/>
    </row>
    <row r="8" spans="1:10">
      <c r="A8" s="35">
        <v>2</v>
      </c>
      <c r="B8" s="36" t="s">
        <v>205</v>
      </c>
      <c r="C8" s="38">
        <v>443.1499</v>
      </c>
      <c r="D8" s="37">
        <v>409.97</v>
      </c>
      <c r="E8" s="38">
        <v>396.92180000000002</v>
      </c>
      <c r="F8" s="55"/>
      <c r="G8" s="55"/>
      <c r="H8" s="55"/>
      <c r="I8" s="55"/>
      <c r="J8" s="55"/>
    </row>
    <row r="9" spans="1:10">
      <c r="A9" s="35">
        <v>3</v>
      </c>
      <c r="B9" s="36" t="s">
        <v>206</v>
      </c>
      <c r="C9" s="38">
        <v>512.76440000000002</v>
      </c>
      <c r="D9" s="670">
        <v>479.6</v>
      </c>
      <c r="E9" s="38">
        <v>466.46879999999999</v>
      </c>
      <c r="F9" s="55"/>
      <c r="G9" s="55"/>
      <c r="H9" s="55"/>
      <c r="I9" s="55"/>
      <c r="J9" s="55"/>
    </row>
    <row r="10" spans="1:10" ht="13.9" customHeight="1">
      <c r="A10" s="57"/>
      <c r="B10" s="58" t="s">
        <v>207</v>
      </c>
      <c r="C10" s="654"/>
      <c r="D10" s="654"/>
      <c r="E10" s="654"/>
      <c r="F10" s="55"/>
      <c r="G10" s="55"/>
      <c r="H10" s="55"/>
      <c r="I10" s="55"/>
      <c r="J10" s="55"/>
    </row>
    <row r="11" spans="1:10">
      <c r="A11" s="35">
        <v>4</v>
      </c>
      <c r="B11" s="36" t="s">
        <v>208</v>
      </c>
      <c r="C11" s="38">
        <v>3411.1930000000002</v>
      </c>
      <c r="D11" s="38">
        <v>3202.7</v>
      </c>
      <c r="E11" s="38">
        <v>3130.6309999999999</v>
      </c>
      <c r="F11" s="55"/>
      <c r="G11" s="669"/>
      <c r="H11" s="55"/>
      <c r="I11" s="55"/>
      <c r="J11" s="55"/>
    </row>
    <row r="12" spans="1:10" ht="13.9" customHeight="1">
      <c r="A12" s="57"/>
      <c r="B12" s="58" t="s">
        <v>209</v>
      </c>
      <c r="C12" s="59"/>
      <c r="D12" s="59"/>
      <c r="E12" s="59"/>
      <c r="F12" s="55"/>
      <c r="G12" s="55"/>
      <c r="H12" s="55"/>
      <c r="I12" s="55"/>
      <c r="J12" s="55"/>
    </row>
    <row r="13" spans="1:10">
      <c r="A13" s="35">
        <v>5</v>
      </c>
      <c r="B13" s="36" t="s">
        <v>210</v>
      </c>
      <c r="C13" s="39">
        <v>0.11300200000000001</v>
      </c>
      <c r="D13" s="39">
        <v>0.1096</v>
      </c>
      <c r="E13" s="39">
        <v>0.108364</v>
      </c>
      <c r="F13" s="55"/>
      <c r="G13" s="55"/>
      <c r="H13" s="55"/>
      <c r="I13" s="55"/>
      <c r="J13" s="55"/>
    </row>
    <row r="14" spans="1:10">
      <c r="A14" s="35">
        <v>6</v>
      </c>
      <c r="B14" s="36" t="s">
        <v>211</v>
      </c>
      <c r="C14" s="39">
        <v>0.129911</v>
      </c>
      <c r="D14" s="39">
        <v>0.128</v>
      </c>
      <c r="E14" s="39">
        <v>0.12678700000000001</v>
      </c>
      <c r="F14" s="55"/>
      <c r="G14" s="55"/>
      <c r="H14" s="55"/>
      <c r="I14" s="55"/>
      <c r="J14" s="55"/>
    </row>
    <row r="15" spans="1:10">
      <c r="A15" s="35">
        <v>7</v>
      </c>
      <c r="B15" s="36" t="s">
        <v>212</v>
      </c>
      <c r="C15" s="39">
        <v>0.15031800000000001</v>
      </c>
      <c r="D15" s="39">
        <v>0.1497</v>
      </c>
      <c r="E15" s="39">
        <v>0.149002</v>
      </c>
      <c r="F15" s="55"/>
      <c r="G15" s="55"/>
      <c r="H15" s="55"/>
      <c r="I15" s="55"/>
      <c r="J15" s="55"/>
    </row>
    <row r="16" spans="1:10" ht="27.6" customHeight="1">
      <c r="A16" s="57"/>
      <c r="B16" s="58" t="s">
        <v>213</v>
      </c>
      <c r="C16" s="59"/>
      <c r="D16" s="59"/>
      <c r="E16" s="59"/>
      <c r="F16" s="55"/>
      <c r="G16" s="55"/>
      <c r="H16" s="55"/>
      <c r="I16" s="55"/>
      <c r="J16" s="55"/>
    </row>
    <row r="17" spans="1:10" ht="28.5">
      <c r="A17" s="35" t="s">
        <v>214</v>
      </c>
      <c r="B17" s="36" t="s">
        <v>215</v>
      </c>
      <c r="C17" s="39">
        <v>1.2500000000000001E-2</v>
      </c>
      <c r="D17" s="39">
        <v>1.2500000000000001E-2</v>
      </c>
      <c r="E17" s="39">
        <v>1.2500000000000001E-2</v>
      </c>
      <c r="F17" s="55"/>
      <c r="G17" s="55"/>
      <c r="H17" s="55"/>
      <c r="I17" s="55"/>
      <c r="J17" s="55"/>
    </row>
    <row r="18" spans="1:10">
      <c r="A18" s="35" t="s">
        <v>216</v>
      </c>
      <c r="B18" s="40" t="s">
        <v>217</v>
      </c>
      <c r="C18" s="39">
        <v>7.0309999999999999E-3</v>
      </c>
      <c r="D18" s="39">
        <v>7.0000000000000001E-3</v>
      </c>
      <c r="E18" s="39">
        <v>7.0309999999999999E-3</v>
      </c>
      <c r="F18" s="55"/>
      <c r="G18" s="55"/>
      <c r="H18" s="55"/>
      <c r="I18" s="55"/>
      <c r="J18" s="55"/>
    </row>
    <row r="19" spans="1:10">
      <c r="A19" s="35" t="s">
        <v>218</v>
      </c>
      <c r="B19" s="40" t="s">
        <v>219</v>
      </c>
      <c r="C19" s="39">
        <v>9.3749999999999997E-3</v>
      </c>
      <c r="D19" s="39">
        <v>9.4000000000000004E-3</v>
      </c>
      <c r="E19" s="39">
        <v>9.3749999999999997E-3</v>
      </c>
      <c r="F19" s="55"/>
      <c r="G19" s="55"/>
      <c r="H19" s="55"/>
      <c r="I19" s="55"/>
      <c r="J19" s="55"/>
    </row>
    <row r="20" spans="1:10">
      <c r="A20" s="35" t="s">
        <v>220</v>
      </c>
      <c r="B20" s="36" t="s">
        <v>221</v>
      </c>
      <c r="C20" s="39">
        <v>9.2499999999999999E-2</v>
      </c>
      <c r="D20" s="39">
        <v>9.2499999999999999E-2</v>
      </c>
      <c r="E20" s="39">
        <v>9.2499999999999999E-2</v>
      </c>
      <c r="F20" s="55"/>
      <c r="G20" s="55"/>
      <c r="H20" s="55"/>
      <c r="I20" s="55"/>
      <c r="J20" s="55"/>
    </row>
    <row r="21" spans="1:10" ht="13.9" customHeight="1">
      <c r="A21" s="57"/>
      <c r="B21" s="58" t="s">
        <v>222</v>
      </c>
      <c r="C21" s="59"/>
      <c r="D21" s="59"/>
      <c r="E21" s="59"/>
      <c r="F21" s="55"/>
      <c r="G21" s="55"/>
      <c r="H21" s="55"/>
      <c r="I21" s="55"/>
      <c r="J21" s="55"/>
    </row>
    <row r="22" spans="1:10">
      <c r="A22" s="35">
        <v>8</v>
      </c>
      <c r="B22" s="36" t="s">
        <v>223</v>
      </c>
      <c r="C22" s="39">
        <v>2.5000000000000001E-2</v>
      </c>
      <c r="D22" s="39">
        <v>2.5000000000000001E-2</v>
      </c>
      <c r="E22" s="39">
        <v>2.5000000000000001E-2</v>
      </c>
      <c r="F22" s="55"/>
      <c r="G22" s="55"/>
      <c r="H22" s="55"/>
      <c r="I22" s="55"/>
      <c r="J22" s="55"/>
    </row>
    <row r="23" spans="1:10" s="1" customFormat="1" ht="27.6" customHeight="1">
      <c r="A23" s="35">
        <v>9</v>
      </c>
      <c r="B23" s="36" t="s">
        <v>224</v>
      </c>
      <c r="C23" s="39">
        <v>5.0000000000000001E-4</v>
      </c>
      <c r="D23" s="39">
        <v>1E-4</v>
      </c>
      <c r="E23" s="39">
        <v>2.9999999999999997E-4</v>
      </c>
      <c r="F23" s="55"/>
      <c r="G23" s="55"/>
      <c r="H23" s="55"/>
      <c r="I23" s="55"/>
      <c r="J23" s="55"/>
    </row>
    <row r="24" spans="1:10">
      <c r="A24" s="35">
        <v>11</v>
      </c>
      <c r="B24" s="42" t="s">
        <v>225</v>
      </c>
      <c r="C24" s="700">
        <v>2.5499999999999998E-2</v>
      </c>
      <c r="D24" s="39">
        <v>2.5499999999999998E-2</v>
      </c>
      <c r="E24" s="39">
        <v>2.53E-2</v>
      </c>
      <c r="F24" s="55"/>
      <c r="G24" s="55"/>
      <c r="H24" s="55"/>
      <c r="I24" s="55"/>
      <c r="J24" s="55"/>
    </row>
    <row r="25" spans="1:10" ht="13.9" customHeight="1">
      <c r="A25" s="35" t="s">
        <v>226</v>
      </c>
      <c r="B25" s="42" t="s">
        <v>227</v>
      </c>
      <c r="C25" s="43">
        <v>0.11799999999999999</v>
      </c>
      <c r="D25" s="43">
        <v>0.1176</v>
      </c>
      <c r="E25" s="43">
        <v>0.1178</v>
      </c>
      <c r="F25" s="55"/>
      <c r="G25" s="55"/>
      <c r="H25" s="55"/>
      <c r="I25" s="55"/>
      <c r="J25" s="55"/>
    </row>
    <row r="26" spans="1:10" ht="13.9" customHeight="1">
      <c r="A26" s="35">
        <v>12</v>
      </c>
      <c r="B26" s="42" t="s">
        <v>228</v>
      </c>
      <c r="C26" s="39">
        <v>5.7799999999999997E-2</v>
      </c>
      <c r="D26" s="39">
        <v>5.1799999999999999E-2</v>
      </c>
      <c r="E26" s="39">
        <v>5.6300000000000003E-2</v>
      </c>
      <c r="F26" s="55"/>
      <c r="G26" s="55"/>
      <c r="H26" s="55"/>
      <c r="I26" s="55"/>
      <c r="J26" s="55"/>
    </row>
    <row r="27" spans="1:10" ht="27.6" customHeight="1">
      <c r="A27" s="57"/>
      <c r="B27" s="60" t="s">
        <v>229</v>
      </c>
      <c r="C27" s="61"/>
      <c r="D27" s="61"/>
      <c r="E27" s="61"/>
      <c r="F27" s="55"/>
      <c r="G27" s="55"/>
      <c r="H27" s="55"/>
      <c r="I27" s="55"/>
      <c r="J27" s="55"/>
    </row>
    <row r="28" spans="1:10">
      <c r="A28" s="35">
        <v>13</v>
      </c>
      <c r="B28" s="44" t="s">
        <v>230</v>
      </c>
      <c r="C28" s="45">
        <v>10468.879300000001</v>
      </c>
      <c r="D28" s="45">
        <v>10793.6</v>
      </c>
      <c r="E28" s="45">
        <v>10985.194299999999</v>
      </c>
      <c r="F28" s="55"/>
      <c r="G28" s="55"/>
      <c r="H28" s="55"/>
      <c r="I28" s="55"/>
      <c r="J28" s="55"/>
    </row>
    <row r="29" spans="1:10">
      <c r="A29" s="35">
        <v>14</v>
      </c>
      <c r="B29" s="44" t="s">
        <v>231</v>
      </c>
      <c r="C29" s="43">
        <v>4.233E-2</v>
      </c>
      <c r="D29" s="43">
        <v>3.7999999999999999E-2</v>
      </c>
      <c r="E29" s="43">
        <v>3.6131999999999997E-2</v>
      </c>
      <c r="F29" s="55"/>
      <c r="G29" s="55"/>
      <c r="H29" s="55"/>
      <c r="I29" s="55"/>
      <c r="J29" s="55"/>
    </row>
    <row r="30" spans="1:10" ht="13.9" customHeight="1">
      <c r="A30" s="57"/>
      <c r="B30" s="60" t="s">
        <v>232</v>
      </c>
      <c r="C30" s="61"/>
      <c r="D30" s="61"/>
      <c r="E30" s="61"/>
      <c r="F30" s="55"/>
      <c r="G30" s="55"/>
      <c r="H30" s="55"/>
      <c r="I30" s="55"/>
      <c r="J30" s="55"/>
    </row>
    <row r="31" spans="1:10" ht="28.5">
      <c r="A31" s="35" t="s">
        <v>233</v>
      </c>
      <c r="B31" s="44" t="s">
        <v>234</v>
      </c>
      <c r="C31" s="43">
        <v>0.03</v>
      </c>
      <c r="D31" s="43">
        <v>0.03</v>
      </c>
      <c r="E31" s="43">
        <v>0.03</v>
      </c>
      <c r="F31" s="28"/>
      <c r="G31" s="28"/>
      <c r="H31" s="28"/>
      <c r="I31" s="28"/>
      <c r="J31" s="28"/>
    </row>
    <row r="32" spans="1:10" ht="13.9" customHeight="1">
      <c r="A32" s="57"/>
      <c r="B32" s="60" t="s">
        <v>235</v>
      </c>
      <c r="C32" s="61"/>
      <c r="D32" s="61"/>
      <c r="E32" s="61"/>
      <c r="F32" s="28"/>
      <c r="G32" s="28"/>
      <c r="H32" s="28"/>
      <c r="I32" s="28"/>
      <c r="J32" s="28"/>
    </row>
    <row r="33" spans="1:10" ht="15.6" customHeight="1">
      <c r="A33" s="35" t="s">
        <v>236</v>
      </c>
      <c r="B33" s="42" t="s">
        <v>237</v>
      </c>
      <c r="C33" s="43">
        <v>0.03</v>
      </c>
      <c r="D33" s="43">
        <v>0.03</v>
      </c>
      <c r="E33" s="43">
        <v>0.03</v>
      </c>
      <c r="F33" s="1"/>
      <c r="G33" s="1"/>
      <c r="H33" s="1"/>
      <c r="I33" s="1"/>
      <c r="J33" s="1"/>
    </row>
    <row r="34" spans="1:10" ht="13.9" customHeight="1">
      <c r="A34" s="57"/>
      <c r="B34" s="60" t="s">
        <v>238</v>
      </c>
      <c r="C34" s="61"/>
      <c r="D34" s="61"/>
      <c r="E34" s="61"/>
      <c r="F34" s="55"/>
      <c r="G34" s="55"/>
      <c r="H34" s="55"/>
      <c r="I34" s="55"/>
      <c r="J34" s="55"/>
    </row>
    <row r="35" spans="1:10" s="28" customFormat="1" ht="27.6" customHeight="1">
      <c r="A35" s="35">
        <v>15</v>
      </c>
      <c r="B35" s="44" t="s">
        <v>239</v>
      </c>
      <c r="C35" s="45">
        <v>1715.0199</v>
      </c>
      <c r="D35" s="45">
        <v>1870</v>
      </c>
      <c r="E35" s="45">
        <v>2118.6205</v>
      </c>
      <c r="F35" s="55"/>
      <c r="G35" s="55"/>
      <c r="H35" s="55"/>
      <c r="I35" s="55"/>
      <c r="J35" s="55"/>
    </row>
    <row r="36" spans="1:10" s="28" customFormat="1" ht="27.6" customHeight="1">
      <c r="A36" s="35" t="s">
        <v>240</v>
      </c>
      <c r="B36" s="44" t="s">
        <v>241</v>
      </c>
      <c r="C36" s="45">
        <v>844.57399999999996</v>
      </c>
      <c r="D36" s="45">
        <v>897.2</v>
      </c>
      <c r="E36" s="45">
        <v>1249.1872000000001</v>
      </c>
      <c r="F36" s="55"/>
      <c r="G36" s="55"/>
      <c r="H36" s="55"/>
      <c r="I36" s="55"/>
      <c r="J36" s="55"/>
    </row>
    <row r="37" spans="1:10" s="28" customFormat="1" ht="28.5">
      <c r="A37" s="35" t="s">
        <v>242</v>
      </c>
      <c r="B37" s="44" t="s">
        <v>243</v>
      </c>
      <c r="C37" s="45">
        <v>67.126400000000004</v>
      </c>
      <c r="D37" s="45">
        <v>50.9</v>
      </c>
      <c r="E37" s="45">
        <v>93.144400000000005</v>
      </c>
      <c r="F37" s="55"/>
      <c r="G37" s="55"/>
      <c r="H37" s="55"/>
      <c r="I37" s="55"/>
      <c r="J37" s="55"/>
    </row>
    <row r="38" spans="1:10" s="28" customFormat="1" ht="13.9" customHeight="1">
      <c r="A38" s="35">
        <v>16</v>
      </c>
      <c r="B38" s="44" t="s">
        <v>244</v>
      </c>
      <c r="C38" s="45">
        <v>777.44770000000005</v>
      </c>
      <c r="D38" s="45">
        <v>846.4</v>
      </c>
      <c r="E38" s="45">
        <v>1156.0427999999999</v>
      </c>
      <c r="F38" s="55"/>
      <c r="G38" s="55"/>
      <c r="H38" s="55"/>
      <c r="I38" s="55"/>
      <c r="J38" s="55"/>
    </row>
    <row r="39" spans="1:10" s="28" customFormat="1" ht="27.6" customHeight="1">
      <c r="A39" s="35">
        <v>17</v>
      </c>
      <c r="B39" s="44" t="s">
        <v>245</v>
      </c>
      <c r="C39" s="43">
        <v>2.206</v>
      </c>
      <c r="D39" s="43">
        <v>2.2094999999999998</v>
      </c>
      <c r="E39" s="43">
        <v>1.8326</v>
      </c>
      <c r="F39" s="55"/>
      <c r="G39" s="707"/>
      <c r="H39" s="668"/>
      <c r="I39" s="55"/>
      <c r="J39" s="55"/>
    </row>
    <row r="40" spans="1:10" s="1" customFormat="1" ht="13.9" customHeight="1">
      <c r="A40" s="57"/>
      <c r="B40" s="60" t="s">
        <v>246</v>
      </c>
      <c r="C40" s="61"/>
      <c r="D40" s="61"/>
      <c r="E40" s="61"/>
      <c r="F40" s="55"/>
      <c r="G40" s="55"/>
      <c r="H40" s="55"/>
      <c r="I40" s="55"/>
      <c r="J40" s="55"/>
    </row>
    <row r="41" spans="1:10">
      <c r="A41" s="35">
        <v>18</v>
      </c>
      <c r="B41" s="44" t="s">
        <v>247</v>
      </c>
      <c r="C41" s="45">
        <v>7900.9699000000001</v>
      </c>
      <c r="D41" s="45">
        <v>8251.6</v>
      </c>
      <c r="E41" s="45">
        <v>7856.7264999999998</v>
      </c>
      <c r="F41" s="55"/>
      <c r="G41" s="55"/>
      <c r="H41" s="55"/>
      <c r="I41" s="55"/>
      <c r="J41" s="55"/>
    </row>
    <row r="42" spans="1:10">
      <c r="A42" s="35">
        <v>19</v>
      </c>
      <c r="B42" s="44" t="s">
        <v>248</v>
      </c>
      <c r="C42" s="38">
        <v>6462.0718999999999</v>
      </c>
      <c r="D42" s="38">
        <v>6653.1</v>
      </c>
      <c r="E42" s="38">
        <v>6482.9674000000005</v>
      </c>
      <c r="F42" s="55"/>
      <c r="G42" s="55"/>
      <c r="H42" s="55"/>
      <c r="I42" s="55"/>
      <c r="J42" s="55"/>
    </row>
    <row r="43" spans="1:10">
      <c r="A43" s="35">
        <v>20</v>
      </c>
      <c r="B43" s="49" t="s">
        <v>249</v>
      </c>
      <c r="C43" s="39">
        <v>1.2226999999999999</v>
      </c>
      <c r="D43" s="39">
        <v>1.2403</v>
      </c>
      <c r="E43" s="39">
        <v>1.2119</v>
      </c>
      <c r="F43" s="55"/>
      <c r="G43" s="668"/>
      <c r="H43" s="668"/>
      <c r="I43" s="55"/>
      <c r="J43" s="55"/>
    </row>
    <row r="44" spans="1:10">
      <c r="A44" s="55"/>
      <c r="B44" s="55"/>
      <c r="C44" s="54"/>
      <c r="D44" s="54"/>
      <c r="E44" s="54"/>
      <c r="F44" s="55"/>
      <c r="G44" s="55"/>
      <c r="H44" s="55"/>
      <c r="I44" s="55"/>
      <c r="J44" s="55"/>
    </row>
    <row r="45" spans="1:10" ht="27.6" customHeight="1">
      <c r="A45" s="721" t="s">
        <v>1976</v>
      </c>
      <c r="B45" s="721"/>
      <c r="C45" s="721"/>
      <c r="D45" s="721"/>
      <c r="E45" s="721"/>
      <c r="F45" s="55"/>
      <c r="G45" s="55"/>
      <c r="H45" s="55"/>
      <c r="I45" s="55"/>
      <c r="J45" s="55"/>
    </row>
    <row r="46" spans="1:10">
      <c r="A46" s="721"/>
      <c r="B46" s="721"/>
      <c r="C46" s="721"/>
      <c r="D46" s="721"/>
      <c r="E46" s="721"/>
      <c r="F46" s="55"/>
      <c r="G46" s="55"/>
      <c r="H46" s="55"/>
      <c r="I46" s="55"/>
      <c r="J46" s="55"/>
    </row>
    <row r="47" spans="1:10" ht="73.5" customHeight="1">
      <c r="A47" s="723" t="s">
        <v>1973</v>
      </c>
      <c r="B47" s="723"/>
      <c r="C47" s="723"/>
      <c r="D47" s="723"/>
      <c r="E47" s="723"/>
      <c r="F47" s="55"/>
      <c r="G47" s="55"/>
      <c r="H47" s="55"/>
      <c r="I47" s="55"/>
      <c r="J47" s="55"/>
    </row>
    <row r="48" spans="1:10">
      <c r="A48" s="721"/>
      <c r="B48" s="721"/>
      <c r="C48" s="721"/>
      <c r="D48" s="721"/>
      <c r="E48" s="721"/>
      <c r="F48" s="55"/>
      <c r="G48" s="55"/>
      <c r="H48" s="55"/>
      <c r="I48" s="55"/>
      <c r="J48" s="55"/>
    </row>
    <row r="49" spans="1:10" ht="44.25" customHeight="1">
      <c r="A49" s="722" t="s">
        <v>1977</v>
      </c>
      <c r="B49" s="722"/>
      <c r="C49" s="722"/>
      <c r="D49" s="722"/>
      <c r="E49" s="722"/>
      <c r="F49" s="55"/>
      <c r="G49" s="55"/>
      <c r="H49" s="55"/>
      <c r="I49" s="55"/>
      <c r="J49" s="55"/>
    </row>
    <row r="50" spans="1:10">
      <c r="A50" s="721"/>
      <c r="B50" s="721"/>
      <c r="C50" s="721"/>
      <c r="D50" s="721"/>
      <c r="E50" s="721"/>
      <c r="F50" s="55"/>
      <c r="G50" s="55"/>
      <c r="H50" s="55"/>
      <c r="I50" s="55"/>
      <c r="J50" s="55"/>
    </row>
    <row r="51" spans="1:10" ht="20.25" customHeight="1">
      <c r="A51" s="725" t="s">
        <v>1974</v>
      </c>
      <c r="B51" s="725"/>
      <c r="C51" s="725"/>
      <c r="D51" s="725"/>
      <c r="E51" s="725"/>
      <c r="F51" s="55"/>
      <c r="G51" s="55"/>
      <c r="H51" s="55"/>
      <c r="I51" s="55"/>
      <c r="J51" s="55"/>
    </row>
    <row r="52" spans="1:10">
      <c r="A52" s="724"/>
      <c r="B52" s="724"/>
      <c r="C52" s="724"/>
      <c r="D52" s="724"/>
      <c r="E52" s="724"/>
      <c r="F52" s="55"/>
      <c r="G52" s="55"/>
      <c r="H52" s="55"/>
      <c r="I52" s="55"/>
      <c r="J52" s="55"/>
    </row>
    <row r="53" spans="1:10" ht="27.6" customHeight="1">
      <c r="A53" s="725" t="s">
        <v>1971</v>
      </c>
      <c r="B53" s="725"/>
      <c r="C53" s="725"/>
      <c r="D53" s="725"/>
      <c r="E53" s="725"/>
      <c r="F53" s="55"/>
      <c r="G53" s="55"/>
      <c r="H53" s="55"/>
      <c r="I53" s="55"/>
      <c r="J53" s="55"/>
    </row>
    <row r="54" spans="1:10">
      <c r="A54" s="721"/>
      <c r="B54" s="721"/>
      <c r="C54" s="721"/>
      <c r="D54" s="721"/>
      <c r="E54" s="721"/>
      <c r="F54" s="55"/>
      <c r="G54" s="55"/>
      <c r="H54" s="55"/>
      <c r="I54" s="55"/>
      <c r="J54" s="55"/>
    </row>
    <row r="55" spans="1:10" ht="31.5" customHeight="1">
      <c r="A55" s="722" t="s">
        <v>1972</v>
      </c>
      <c r="B55" s="722"/>
      <c r="C55" s="722"/>
      <c r="D55" s="722"/>
      <c r="E55" s="722"/>
      <c r="F55" s="55"/>
      <c r="G55" s="55"/>
      <c r="H55" s="55"/>
      <c r="I55" s="55"/>
      <c r="J55" s="55"/>
    </row>
    <row r="56" spans="1:10">
      <c r="A56" s="55"/>
      <c r="B56" s="55"/>
      <c r="C56" s="54"/>
      <c r="D56" s="54"/>
      <c r="E56" s="54"/>
      <c r="F56" s="55"/>
      <c r="G56" s="55"/>
      <c r="H56" s="55"/>
      <c r="I56" s="55"/>
      <c r="J56" s="55"/>
    </row>
    <row r="57" spans="1:10" ht="28.9" customHeight="1">
      <c r="A57" s="55"/>
      <c r="B57" s="55"/>
      <c r="C57" s="54"/>
      <c r="D57" s="54"/>
      <c r="E57" s="54"/>
      <c r="F57" s="55"/>
      <c r="G57" s="55"/>
      <c r="H57" s="55"/>
      <c r="I57" s="55"/>
      <c r="J57" s="55"/>
    </row>
    <row r="58" spans="1:10">
      <c r="A58" s="55"/>
      <c r="B58" s="55"/>
      <c r="C58" s="54"/>
      <c r="D58" s="54"/>
      <c r="E58" s="54"/>
      <c r="F58" s="55"/>
      <c r="G58" s="55"/>
      <c r="H58" s="55"/>
      <c r="I58" s="55"/>
      <c r="J58" s="55"/>
    </row>
    <row r="59" spans="1:10" ht="28.9" customHeight="1">
      <c r="A59" s="55"/>
      <c r="B59" s="55"/>
      <c r="C59" s="54"/>
      <c r="D59" s="54"/>
      <c r="E59" s="54"/>
      <c r="F59" s="55"/>
      <c r="G59" s="55"/>
      <c r="H59" s="55"/>
      <c r="I59" s="55"/>
      <c r="J59" s="55"/>
    </row>
    <row r="60" spans="1:10">
      <c r="A60" s="55"/>
      <c r="B60" s="55"/>
      <c r="C60" s="54"/>
      <c r="D60" s="54"/>
      <c r="E60" s="54"/>
      <c r="F60" s="55"/>
      <c r="G60" s="55"/>
      <c r="H60" s="55"/>
      <c r="I60" s="55"/>
      <c r="J60" s="55"/>
    </row>
    <row r="61" spans="1:10" ht="28.9" customHeight="1">
      <c r="A61" s="55"/>
      <c r="B61" s="55"/>
      <c r="C61" s="54"/>
      <c r="D61" s="54"/>
      <c r="E61" s="54"/>
      <c r="F61" s="55"/>
      <c r="G61" s="55"/>
      <c r="H61" s="55"/>
      <c r="I61" s="55"/>
      <c r="J61" s="55"/>
    </row>
    <row r="62" spans="1:10">
      <c r="A62" s="55"/>
      <c r="B62" s="55"/>
      <c r="C62" s="54"/>
      <c r="D62" s="54"/>
      <c r="E62" s="54"/>
      <c r="F62" s="55"/>
      <c r="G62" s="55"/>
      <c r="H62" s="55"/>
      <c r="I62" s="55"/>
      <c r="J62" s="55"/>
    </row>
    <row r="63" spans="1:10">
      <c r="A63" s="55"/>
      <c r="B63" s="55"/>
      <c r="C63" s="54"/>
      <c r="D63" s="54"/>
      <c r="E63" s="54"/>
      <c r="F63" s="55"/>
      <c r="G63" s="55"/>
      <c r="H63" s="55"/>
      <c r="I63" s="55"/>
      <c r="J63" s="55"/>
    </row>
    <row r="64" spans="1:10">
      <c r="A64" s="55"/>
      <c r="B64" s="55"/>
      <c r="C64" s="54"/>
      <c r="D64" s="54"/>
      <c r="E64" s="54"/>
      <c r="F64" s="55"/>
      <c r="G64" s="55"/>
      <c r="H64" s="55"/>
      <c r="I64" s="55"/>
      <c r="J64" s="55"/>
    </row>
    <row r="65" spans="1:10">
      <c r="A65" s="55"/>
      <c r="B65" s="55"/>
      <c r="C65" s="54"/>
      <c r="D65" s="54"/>
      <c r="E65" s="54"/>
      <c r="F65" s="55"/>
      <c r="G65" s="55"/>
      <c r="H65" s="55"/>
      <c r="I65" s="55"/>
      <c r="J65" s="55"/>
    </row>
    <row r="66" spans="1:10">
      <c r="A66" s="55"/>
      <c r="B66" s="55"/>
      <c r="C66" s="54"/>
      <c r="D66" s="54"/>
      <c r="E66" s="54"/>
      <c r="F66" s="55"/>
      <c r="G66" s="55"/>
      <c r="H66" s="55"/>
      <c r="I66" s="55"/>
      <c r="J66" s="55"/>
    </row>
    <row r="67" spans="1:10">
      <c r="A67" s="55"/>
      <c r="B67" s="55"/>
      <c r="C67" s="54"/>
      <c r="D67" s="54"/>
      <c r="E67" s="54"/>
      <c r="F67" s="55"/>
      <c r="G67" s="55"/>
      <c r="H67" s="55"/>
      <c r="I67" s="55"/>
      <c r="J67" s="55"/>
    </row>
    <row r="68" spans="1:10">
      <c r="A68" s="55"/>
      <c r="B68" s="55"/>
      <c r="C68" s="54"/>
      <c r="D68" s="54"/>
      <c r="E68" s="54"/>
      <c r="F68" s="55"/>
      <c r="G68" s="55"/>
      <c r="H68" s="55"/>
      <c r="I68" s="55"/>
      <c r="J68" s="55"/>
    </row>
    <row r="69" spans="1:10">
      <c r="A69" s="55"/>
      <c r="B69" s="55"/>
      <c r="C69" s="54"/>
      <c r="D69" s="54"/>
      <c r="E69" s="54"/>
      <c r="F69" s="55"/>
      <c r="G69" s="55"/>
      <c r="H69" s="55"/>
      <c r="I69" s="55"/>
      <c r="J69" s="55"/>
    </row>
    <row r="70" spans="1:10">
      <c r="A70" s="55"/>
      <c r="B70" s="55"/>
      <c r="C70" s="54"/>
      <c r="D70" s="54"/>
      <c r="E70" s="54"/>
      <c r="F70" s="55"/>
      <c r="G70" s="55"/>
      <c r="H70" s="55"/>
      <c r="I70" s="55"/>
      <c r="J70" s="55"/>
    </row>
    <row r="71" spans="1:10">
      <c r="A71" s="55"/>
      <c r="B71" s="55"/>
      <c r="C71" s="54"/>
      <c r="D71" s="54"/>
      <c r="E71" s="54"/>
      <c r="F71" s="55"/>
      <c r="G71" s="55"/>
      <c r="H71" s="55"/>
      <c r="I71" s="55"/>
      <c r="J71" s="55"/>
    </row>
    <row r="72" spans="1:10">
      <c r="A72" s="55"/>
      <c r="B72" s="55"/>
      <c r="C72" s="54"/>
      <c r="D72" s="54"/>
      <c r="E72" s="54"/>
      <c r="F72" s="55"/>
      <c r="G72" s="55"/>
      <c r="H72" s="55"/>
      <c r="I72" s="55"/>
      <c r="J72" s="55"/>
    </row>
    <row r="73" spans="1:10">
      <c r="A73" s="55"/>
      <c r="B73" s="55"/>
      <c r="C73" s="54"/>
      <c r="D73" s="54"/>
      <c r="E73" s="54"/>
      <c r="F73" s="55"/>
      <c r="G73" s="55"/>
      <c r="H73" s="55"/>
      <c r="I73" s="55"/>
      <c r="J73" s="55"/>
    </row>
    <row r="74" spans="1:10">
      <c r="A74" s="55"/>
      <c r="B74" s="55"/>
      <c r="C74" s="54"/>
      <c r="D74" s="54"/>
      <c r="E74" s="54"/>
      <c r="F74" s="55"/>
      <c r="G74" s="55"/>
      <c r="H74" s="55"/>
      <c r="I74" s="55"/>
      <c r="J74" s="55"/>
    </row>
    <row r="75" spans="1:10">
      <c r="A75" s="55"/>
      <c r="B75" s="55"/>
      <c r="C75" s="54"/>
      <c r="D75" s="54"/>
      <c r="E75" s="54"/>
      <c r="F75" s="55"/>
      <c r="G75" s="55"/>
      <c r="H75" s="55"/>
      <c r="I75" s="55"/>
      <c r="J75" s="55"/>
    </row>
    <row r="76" spans="1:10">
      <c r="A76" s="55"/>
      <c r="B76" s="55"/>
      <c r="C76" s="54"/>
      <c r="D76" s="54"/>
      <c r="E76" s="54"/>
      <c r="F76" s="55"/>
      <c r="G76" s="55"/>
      <c r="H76" s="55"/>
      <c r="I76" s="55"/>
      <c r="J76" s="55"/>
    </row>
    <row r="77" spans="1:10">
      <c r="A77" s="55"/>
      <c r="B77" s="55"/>
      <c r="C77" s="54"/>
      <c r="D77" s="54"/>
      <c r="E77" s="54"/>
      <c r="F77" s="55"/>
      <c r="G77" s="55"/>
      <c r="H77" s="55"/>
      <c r="I77" s="55"/>
      <c r="J77" s="55"/>
    </row>
    <row r="78" spans="1:10">
      <c r="A78" s="55"/>
      <c r="B78" s="55"/>
      <c r="C78" s="54"/>
      <c r="D78" s="54"/>
      <c r="E78" s="54"/>
      <c r="F78" s="55"/>
      <c r="G78" s="55"/>
      <c r="H78" s="55"/>
      <c r="I78" s="55"/>
      <c r="J78" s="55"/>
    </row>
    <row r="79" spans="1:10">
      <c r="A79" s="55"/>
      <c r="B79" s="55"/>
      <c r="C79" s="54"/>
      <c r="D79" s="54"/>
      <c r="E79" s="54"/>
      <c r="F79" s="55"/>
      <c r="G79" s="55"/>
      <c r="H79" s="55"/>
      <c r="I79" s="55"/>
      <c r="J79" s="55"/>
    </row>
    <row r="80" spans="1:10">
      <c r="A80" s="55"/>
      <c r="B80" s="55"/>
      <c r="C80" s="54"/>
      <c r="D80" s="54"/>
      <c r="E80" s="54"/>
      <c r="F80" s="55"/>
      <c r="G80" s="55"/>
      <c r="H80" s="55"/>
      <c r="I80" s="55"/>
      <c r="J80" s="55"/>
    </row>
    <row r="81" spans="1:10">
      <c r="A81" s="55"/>
      <c r="B81" s="55"/>
      <c r="C81" s="54"/>
      <c r="D81" s="54"/>
      <c r="E81" s="54"/>
      <c r="F81" s="55"/>
      <c r="G81" s="55"/>
      <c r="H81" s="55"/>
      <c r="I81" s="55"/>
      <c r="J81" s="55"/>
    </row>
    <row r="82" spans="1:10">
      <c r="A82" s="55"/>
      <c r="B82" s="55"/>
      <c r="C82" s="54"/>
      <c r="D82" s="54"/>
      <c r="E82" s="54"/>
      <c r="F82" s="55"/>
      <c r="G82" s="55"/>
      <c r="H82" s="55"/>
      <c r="I82" s="55"/>
      <c r="J82" s="55"/>
    </row>
    <row r="83" spans="1:10">
      <c r="A83" s="55"/>
      <c r="B83" s="55"/>
      <c r="C83" s="54"/>
      <c r="D83" s="54"/>
      <c r="E83" s="54"/>
      <c r="F83" s="55"/>
      <c r="G83" s="55"/>
      <c r="H83" s="55"/>
      <c r="I83" s="55"/>
      <c r="J83" s="55"/>
    </row>
    <row r="84" spans="1:10">
      <c r="A84" s="55"/>
      <c r="B84" s="55"/>
      <c r="C84" s="54"/>
      <c r="D84" s="54"/>
      <c r="E84" s="54"/>
      <c r="F84" s="55"/>
      <c r="G84" s="55"/>
      <c r="H84" s="55"/>
      <c r="I84" s="55"/>
      <c r="J84" s="55"/>
    </row>
    <row r="85" spans="1:10">
      <c r="A85" s="55"/>
      <c r="B85" s="55"/>
      <c r="C85" s="54"/>
      <c r="D85" s="54"/>
      <c r="E85" s="54"/>
      <c r="F85" s="55"/>
      <c r="G85" s="55"/>
      <c r="H85" s="55"/>
      <c r="I85" s="55"/>
      <c r="J85" s="55"/>
    </row>
    <row r="86" spans="1:10">
      <c r="A86" s="55"/>
      <c r="B86" s="55"/>
      <c r="C86" s="54"/>
      <c r="D86" s="54"/>
      <c r="E86" s="54"/>
      <c r="F86" s="55"/>
      <c r="G86" s="55"/>
      <c r="H86" s="55"/>
      <c r="I86" s="55"/>
      <c r="J86" s="55"/>
    </row>
    <row r="87" spans="1:10">
      <c r="A87" s="55"/>
      <c r="B87" s="55"/>
      <c r="C87" s="54"/>
      <c r="D87" s="54"/>
      <c r="E87" s="54"/>
      <c r="F87" s="55"/>
      <c r="G87" s="55"/>
      <c r="H87" s="55"/>
      <c r="I87" s="55"/>
      <c r="J87" s="55"/>
    </row>
    <row r="88" spans="1:10">
      <c r="A88" s="55"/>
      <c r="B88" s="55"/>
      <c r="C88" s="54"/>
      <c r="D88" s="54"/>
      <c r="E88" s="54"/>
      <c r="F88" s="55"/>
      <c r="G88" s="55"/>
      <c r="H88" s="55"/>
      <c r="I88" s="55"/>
      <c r="J88" s="55"/>
    </row>
    <row r="89" spans="1:10">
      <c r="A89" s="55"/>
      <c r="B89" s="55"/>
      <c r="C89" s="54"/>
      <c r="D89" s="54"/>
      <c r="E89" s="54"/>
      <c r="F89" s="55"/>
      <c r="G89" s="55"/>
      <c r="H89" s="55"/>
      <c r="I89" s="55"/>
      <c r="J89" s="55"/>
    </row>
    <row r="90" spans="1:10">
      <c r="A90" s="55"/>
      <c r="B90" s="55"/>
      <c r="C90" s="54"/>
      <c r="D90" s="54"/>
      <c r="E90" s="54"/>
      <c r="F90" s="55"/>
      <c r="G90" s="55"/>
      <c r="H90" s="55"/>
      <c r="I90" s="55"/>
      <c r="J90" s="55"/>
    </row>
    <row r="91" spans="1:10">
      <c r="A91" s="55"/>
      <c r="B91" s="55"/>
      <c r="C91" s="54"/>
      <c r="D91" s="54"/>
      <c r="E91" s="54"/>
      <c r="F91" s="55"/>
      <c r="G91" s="55"/>
      <c r="H91" s="55"/>
      <c r="I91" s="55"/>
      <c r="J91" s="55"/>
    </row>
    <row r="92" spans="1:10">
      <c r="A92" s="55"/>
      <c r="B92" s="55"/>
      <c r="C92" s="54"/>
      <c r="D92" s="54"/>
      <c r="E92" s="54"/>
      <c r="F92" s="55"/>
      <c r="G92" s="55"/>
      <c r="H92" s="55"/>
      <c r="I92" s="55"/>
      <c r="J92" s="55"/>
    </row>
    <row r="93" spans="1:10">
      <c r="A93" s="55"/>
      <c r="B93" s="55"/>
      <c r="C93" s="54"/>
      <c r="D93" s="54"/>
      <c r="E93" s="54"/>
      <c r="F93" s="55"/>
      <c r="G93" s="55"/>
      <c r="H93" s="55"/>
      <c r="I93" s="55"/>
      <c r="J93" s="55"/>
    </row>
    <row r="94" spans="1:10">
      <c r="A94" s="55"/>
      <c r="B94" s="55"/>
      <c r="C94" s="54"/>
      <c r="D94" s="54"/>
      <c r="E94" s="54"/>
      <c r="F94" s="55"/>
      <c r="G94" s="55"/>
      <c r="H94" s="55"/>
      <c r="I94" s="55"/>
      <c r="J94" s="55"/>
    </row>
    <row r="95" spans="1:10">
      <c r="A95" s="55"/>
      <c r="B95" s="55"/>
      <c r="C95" s="54"/>
      <c r="D95" s="54"/>
      <c r="E95" s="54"/>
      <c r="F95" s="55"/>
      <c r="G95" s="55"/>
      <c r="H95" s="55"/>
      <c r="I95" s="55"/>
      <c r="J95" s="55"/>
    </row>
    <row r="96" spans="1:10">
      <c r="A96" s="55"/>
      <c r="B96" s="55"/>
      <c r="C96" s="54"/>
      <c r="D96" s="54"/>
      <c r="E96" s="54"/>
      <c r="F96" s="55"/>
      <c r="G96" s="55"/>
      <c r="H96" s="55"/>
      <c r="I96" s="55"/>
      <c r="J96" s="55"/>
    </row>
    <row r="97" spans="1:10">
      <c r="A97" s="55"/>
      <c r="B97" s="55"/>
      <c r="C97" s="54"/>
      <c r="D97" s="54"/>
      <c r="E97" s="54"/>
      <c r="F97" s="55"/>
      <c r="G97" s="55"/>
      <c r="H97" s="55"/>
      <c r="I97" s="55"/>
      <c r="J97" s="55"/>
    </row>
    <row r="98" spans="1:10">
      <c r="A98" s="55"/>
      <c r="B98" s="55"/>
      <c r="C98" s="54"/>
      <c r="D98" s="54"/>
      <c r="E98" s="54"/>
      <c r="F98" s="55"/>
      <c r="G98" s="55"/>
      <c r="H98" s="55"/>
      <c r="I98" s="55"/>
      <c r="J98" s="55"/>
    </row>
    <row r="99" spans="1:10">
      <c r="A99" s="62"/>
      <c r="B99" s="62"/>
      <c r="C99" s="63"/>
      <c r="D99" s="63"/>
      <c r="E99" s="63"/>
      <c r="F99" s="55"/>
      <c r="G99" s="55"/>
      <c r="H99" s="55"/>
      <c r="I99" s="55"/>
      <c r="J99" s="55"/>
    </row>
    <row r="100" spans="1:10">
      <c r="A100" s="62"/>
      <c r="B100" s="62"/>
      <c r="C100" s="63"/>
      <c r="D100" s="63"/>
      <c r="E100" s="63"/>
      <c r="F100" s="55"/>
      <c r="G100" s="55"/>
      <c r="H100" s="55"/>
      <c r="I100" s="55"/>
      <c r="J100" s="55"/>
    </row>
    <row r="101" spans="1:10">
      <c r="A101" s="62"/>
      <c r="B101" s="62"/>
      <c r="C101" s="63"/>
      <c r="D101" s="63"/>
      <c r="E101" s="63"/>
      <c r="F101" s="55"/>
      <c r="G101" s="55"/>
      <c r="H101" s="55"/>
      <c r="I101" s="55"/>
      <c r="J101" s="55"/>
    </row>
    <row r="102" spans="1:10">
      <c r="A102" s="62"/>
      <c r="B102" s="62"/>
      <c r="C102" s="63"/>
      <c r="D102" s="63"/>
      <c r="E102" s="63"/>
      <c r="F102" s="55"/>
      <c r="G102" s="55"/>
      <c r="H102" s="55"/>
      <c r="I102" s="55"/>
      <c r="J102" s="55"/>
    </row>
    <row r="103" spans="1:10">
      <c r="A103" s="62"/>
      <c r="B103" s="62"/>
      <c r="C103" s="63"/>
      <c r="D103" s="63"/>
      <c r="E103" s="63"/>
      <c r="F103" s="55"/>
      <c r="G103" s="55"/>
      <c r="H103" s="55"/>
      <c r="I103" s="55"/>
      <c r="J103" s="55"/>
    </row>
    <row r="104" spans="1:10">
      <c r="A104" s="62"/>
      <c r="B104" s="62"/>
      <c r="C104" s="63"/>
      <c r="D104" s="63"/>
      <c r="E104" s="63"/>
      <c r="F104" s="55"/>
      <c r="G104" s="55"/>
      <c r="H104" s="55"/>
      <c r="I104" s="55"/>
      <c r="J104" s="55"/>
    </row>
    <row r="105" spans="1:10">
      <c r="A105" s="62"/>
      <c r="B105" s="62"/>
      <c r="C105" s="63"/>
      <c r="D105" s="63"/>
      <c r="E105" s="63"/>
      <c r="F105" s="55"/>
      <c r="G105" s="55"/>
      <c r="H105" s="55"/>
      <c r="I105" s="55"/>
      <c r="J105" s="55"/>
    </row>
    <row r="106" spans="1:10">
      <c r="A106" s="62"/>
      <c r="B106" s="62"/>
      <c r="C106" s="63"/>
      <c r="D106" s="63"/>
      <c r="E106" s="63"/>
      <c r="F106" s="55"/>
      <c r="G106" s="55"/>
      <c r="H106" s="55"/>
      <c r="I106" s="55"/>
      <c r="J106" s="55"/>
    </row>
    <row r="107" spans="1:10">
      <c r="A107" s="62"/>
      <c r="B107" s="62"/>
      <c r="C107" s="63"/>
      <c r="D107" s="63"/>
      <c r="E107" s="63"/>
      <c r="F107" s="55"/>
      <c r="G107" s="55"/>
      <c r="H107" s="55"/>
      <c r="I107" s="55"/>
      <c r="J107" s="55"/>
    </row>
    <row r="108" spans="1:10">
      <c r="A108" s="62"/>
      <c r="B108" s="62"/>
      <c r="C108" s="63"/>
      <c r="D108" s="63"/>
      <c r="E108" s="63"/>
      <c r="F108" s="55"/>
      <c r="G108" s="55"/>
      <c r="H108" s="55"/>
      <c r="I108" s="55"/>
      <c r="J108" s="55"/>
    </row>
    <row r="109" spans="1:10">
      <c r="A109" s="62"/>
      <c r="B109" s="62"/>
      <c r="C109" s="63"/>
      <c r="D109" s="63"/>
      <c r="E109" s="63"/>
      <c r="F109" s="55"/>
      <c r="G109" s="55"/>
      <c r="H109" s="55"/>
      <c r="I109" s="55"/>
      <c r="J109" s="55"/>
    </row>
    <row r="110" spans="1:10">
      <c r="A110" s="62"/>
      <c r="B110" s="62"/>
      <c r="C110" s="63"/>
      <c r="D110" s="63"/>
      <c r="E110" s="63"/>
      <c r="F110" s="55"/>
      <c r="G110" s="55"/>
      <c r="H110" s="55"/>
      <c r="I110" s="55"/>
      <c r="J110" s="55"/>
    </row>
    <row r="111" spans="1:10">
      <c r="A111" s="62"/>
      <c r="B111" s="62"/>
      <c r="C111" s="63"/>
      <c r="D111" s="63"/>
      <c r="E111" s="63"/>
      <c r="F111" s="55"/>
      <c r="G111" s="55"/>
      <c r="H111" s="55"/>
      <c r="I111" s="55"/>
      <c r="J111" s="55"/>
    </row>
    <row r="112" spans="1:10">
      <c r="A112" s="62"/>
      <c r="B112" s="62"/>
      <c r="C112" s="63"/>
      <c r="D112" s="63"/>
      <c r="E112" s="63"/>
      <c r="F112" s="55"/>
      <c r="G112" s="55"/>
      <c r="H112" s="55"/>
      <c r="I112" s="55"/>
      <c r="J112" s="55"/>
    </row>
    <row r="113" spans="1:10">
      <c r="A113" s="62"/>
      <c r="B113" s="62"/>
      <c r="C113" s="63"/>
      <c r="D113" s="63"/>
      <c r="E113" s="63"/>
      <c r="F113" s="55"/>
      <c r="G113" s="55"/>
      <c r="H113" s="55"/>
      <c r="I113" s="55"/>
      <c r="J113" s="55"/>
    </row>
    <row r="114" spans="1:10">
      <c r="A114" s="62"/>
      <c r="B114" s="62"/>
      <c r="C114" s="63"/>
      <c r="D114" s="63"/>
      <c r="E114" s="63"/>
      <c r="F114" s="55"/>
      <c r="G114" s="55"/>
      <c r="H114" s="55"/>
      <c r="I114" s="55"/>
      <c r="J114" s="55"/>
    </row>
    <row r="115" spans="1:10">
      <c r="A115" s="62"/>
      <c r="B115" s="62"/>
      <c r="C115" s="63"/>
      <c r="D115" s="63"/>
      <c r="E115" s="63"/>
      <c r="F115" s="55"/>
      <c r="G115" s="55"/>
      <c r="H115" s="55"/>
      <c r="I115" s="55"/>
      <c r="J115" s="55"/>
    </row>
    <row r="116" spans="1:10">
      <c r="A116" s="62"/>
      <c r="B116" s="62"/>
      <c r="C116" s="63"/>
      <c r="D116" s="63"/>
      <c r="E116" s="63"/>
      <c r="F116" s="55"/>
      <c r="G116" s="55"/>
      <c r="H116" s="55"/>
      <c r="I116" s="55"/>
      <c r="J116" s="55"/>
    </row>
    <row r="117" spans="1:10">
      <c r="A117" s="62"/>
      <c r="B117" s="62"/>
      <c r="C117" s="63"/>
      <c r="D117" s="63"/>
      <c r="E117" s="63"/>
      <c r="F117" s="55"/>
      <c r="G117" s="55"/>
      <c r="H117" s="55"/>
      <c r="I117" s="55"/>
      <c r="J117" s="55"/>
    </row>
    <row r="118" spans="1:10">
      <c r="A118" s="62"/>
      <c r="B118" s="62"/>
      <c r="C118" s="63"/>
      <c r="D118" s="63"/>
      <c r="E118" s="63"/>
      <c r="F118" s="55"/>
      <c r="G118" s="55"/>
      <c r="H118" s="55"/>
      <c r="I118" s="55"/>
      <c r="J118" s="55"/>
    </row>
    <row r="119" spans="1:10">
      <c r="A119" s="62"/>
      <c r="B119" s="62"/>
      <c r="C119" s="63"/>
      <c r="D119" s="63"/>
      <c r="E119" s="63"/>
      <c r="F119" s="55"/>
      <c r="G119" s="55"/>
      <c r="H119" s="55"/>
      <c r="I119" s="55"/>
      <c r="J119" s="55"/>
    </row>
    <row r="120" spans="1:10">
      <c r="A120" s="62"/>
      <c r="B120" s="62"/>
      <c r="C120" s="63"/>
      <c r="D120" s="63"/>
      <c r="E120" s="63"/>
      <c r="F120" s="55"/>
      <c r="G120" s="55"/>
      <c r="H120" s="55"/>
      <c r="I120" s="55"/>
      <c r="J120" s="55"/>
    </row>
    <row r="121" spans="1:10">
      <c r="A121" s="62"/>
      <c r="B121" s="62"/>
      <c r="C121" s="63"/>
      <c r="D121" s="63"/>
      <c r="E121" s="63"/>
      <c r="F121" s="55"/>
      <c r="G121" s="55"/>
      <c r="H121" s="55"/>
      <c r="I121" s="55"/>
      <c r="J121" s="55"/>
    </row>
    <row r="122" spans="1:10">
      <c r="A122" s="62"/>
      <c r="B122" s="62"/>
      <c r="C122" s="63"/>
      <c r="D122" s="63"/>
      <c r="E122" s="63"/>
      <c r="F122" s="55"/>
      <c r="G122" s="55"/>
      <c r="H122" s="55"/>
      <c r="I122" s="55"/>
      <c r="J122" s="55"/>
    </row>
    <row r="123" spans="1:10">
      <c r="A123" s="62"/>
      <c r="B123" s="62"/>
      <c r="C123" s="63"/>
      <c r="D123" s="63"/>
      <c r="E123" s="63"/>
      <c r="F123" s="55"/>
      <c r="G123" s="55"/>
      <c r="H123" s="55"/>
      <c r="I123" s="55"/>
      <c r="J123" s="55"/>
    </row>
    <row r="124" spans="1:10">
      <c r="A124" s="62"/>
      <c r="B124" s="62"/>
      <c r="C124" s="63"/>
      <c r="D124" s="63"/>
      <c r="E124" s="63"/>
      <c r="F124" s="55"/>
      <c r="G124" s="55"/>
      <c r="H124" s="55"/>
      <c r="I124" s="55"/>
      <c r="J124" s="55"/>
    </row>
    <row r="125" spans="1:10">
      <c r="A125" s="62"/>
      <c r="B125" s="62"/>
      <c r="C125" s="63"/>
      <c r="D125" s="63"/>
      <c r="E125" s="63"/>
      <c r="F125" s="55"/>
      <c r="G125" s="55"/>
      <c r="H125" s="55"/>
      <c r="I125" s="55"/>
      <c r="J125" s="55"/>
    </row>
    <row r="126" spans="1:10">
      <c r="A126" s="62"/>
      <c r="B126" s="62"/>
      <c r="C126" s="63"/>
      <c r="D126" s="63"/>
      <c r="E126" s="63"/>
      <c r="F126" s="55"/>
      <c r="G126" s="55"/>
      <c r="H126" s="55"/>
      <c r="I126" s="55"/>
      <c r="J126" s="55"/>
    </row>
    <row r="127" spans="1:10">
      <c r="A127" s="62"/>
      <c r="B127" s="62"/>
      <c r="C127" s="63"/>
      <c r="D127" s="63"/>
      <c r="E127" s="63"/>
      <c r="F127" s="55"/>
      <c r="G127" s="55"/>
      <c r="H127" s="55"/>
      <c r="I127" s="55"/>
      <c r="J127" s="55"/>
    </row>
    <row r="128" spans="1:10">
      <c r="A128" s="62"/>
      <c r="B128" s="62"/>
      <c r="C128" s="63"/>
      <c r="D128" s="63"/>
      <c r="E128" s="63"/>
      <c r="F128" s="55"/>
      <c r="G128" s="55"/>
      <c r="H128" s="55"/>
      <c r="I128" s="55"/>
      <c r="J128" s="55"/>
    </row>
    <row r="129" spans="1:10">
      <c r="A129" s="55"/>
      <c r="B129" s="55"/>
      <c r="C129" s="54"/>
      <c r="D129" s="54"/>
      <c r="E129" s="54"/>
      <c r="F129" s="55"/>
      <c r="G129" s="55"/>
      <c r="H129" s="55"/>
      <c r="I129" s="55"/>
      <c r="J129" s="55"/>
    </row>
    <row r="130" spans="1:10">
      <c r="A130" s="50"/>
      <c r="B130" s="50"/>
      <c r="C130" s="51"/>
      <c r="D130" s="51"/>
      <c r="E130" s="51"/>
    </row>
    <row r="131" spans="1:10">
      <c r="A131" s="50"/>
      <c r="B131" s="50"/>
      <c r="C131" s="51"/>
      <c r="D131" s="51"/>
      <c r="E131" s="51"/>
    </row>
    <row r="132" spans="1:10">
      <c r="A132" s="50"/>
      <c r="B132" s="50"/>
      <c r="C132" s="51"/>
      <c r="D132" s="51"/>
      <c r="E132" s="51"/>
    </row>
    <row r="133" spans="1:10">
      <c r="A133" s="50"/>
      <c r="B133" s="50"/>
      <c r="C133" s="51"/>
      <c r="D133" s="51"/>
      <c r="E133" s="51"/>
    </row>
    <row r="134" spans="1:10">
      <c r="A134" s="50"/>
      <c r="B134" s="50"/>
      <c r="C134" s="51"/>
      <c r="D134" s="51"/>
      <c r="E134" s="51"/>
    </row>
    <row r="135" spans="1:10">
      <c r="A135" s="50"/>
      <c r="B135" s="50"/>
      <c r="C135" s="51"/>
      <c r="D135" s="51"/>
      <c r="E135" s="51"/>
    </row>
  </sheetData>
  <mergeCells count="11">
    <mergeCell ref="A54:E54"/>
    <mergeCell ref="A55:E55"/>
    <mergeCell ref="A45:E45"/>
    <mergeCell ref="A46:E46"/>
    <mergeCell ref="A47:E47"/>
    <mergeCell ref="A48:E48"/>
    <mergeCell ref="A49:E49"/>
    <mergeCell ref="A52:E52"/>
    <mergeCell ref="A53:E53"/>
    <mergeCell ref="A50:E50"/>
    <mergeCell ref="A51:E51"/>
  </mergeCells>
  <pageMargins left="0.7" right="0.7" top="0.75" bottom="0.75" header="0.3" footer="0.3"/>
  <pageSetup paperSize="9"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dimension ref="A1:T51"/>
  <sheetViews>
    <sheetView zoomScaleNormal="100" workbookViewId="0">
      <selection activeCell="F13" sqref="F13"/>
    </sheetView>
  </sheetViews>
  <sheetFormatPr defaultColWidth="19.75" defaultRowHeight="14.25"/>
  <cols>
    <col min="1" max="1" width="2" customWidth="1"/>
    <col min="2" max="2" width="3.25" customWidth="1"/>
    <col min="3" max="3" width="50.75" customWidth="1"/>
    <col min="4" max="4" width="21.375" customWidth="1"/>
    <col min="5" max="5" width="3.125" hidden="1" customWidth="1"/>
    <col min="6" max="6" width="18.375" customWidth="1"/>
    <col min="7" max="10" width="11.125" customWidth="1"/>
    <col min="11" max="11" width="11.125" hidden="1" customWidth="1"/>
    <col min="12" max="14" width="11.125" customWidth="1"/>
    <col min="15" max="18" width="11.125" hidden="1" customWidth="1"/>
    <col min="19" max="20" width="11.125" customWidth="1"/>
    <col min="21" max="21" width="29.5" customWidth="1"/>
  </cols>
  <sheetData>
    <row r="1" spans="1:20" ht="20.25">
      <c r="A1" s="29"/>
      <c r="B1" s="26" t="s">
        <v>92</v>
      </c>
    </row>
    <row r="2" spans="1:20" ht="15">
      <c r="B2" s="29" t="s">
        <v>200</v>
      </c>
    </row>
    <row r="3" spans="1:20" ht="15">
      <c r="B3" s="29" t="s">
        <v>196</v>
      </c>
    </row>
    <row r="4" spans="1:20" ht="15">
      <c r="C4" s="29"/>
    </row>
    <row r="5" spans="1:20" s="374" customFormat="1" ht="15">
      <c r="C5" s="856" t="s">
        <v>956</v>
      </c>
      <c r="D5" s="856" t="s">
        <v>977</v>
      </c>
      <c r="E5" s="856"/>
      <c r="F5" s="856"/>
      <c r="G5" s="856"/>
      <c r="H5" s="856"/>
      <c r="I5" s="856"/>
      <c r="J5" s="856"/>
      <c r="K5" s="856"/>
      <c r="L5" s="856"/>
      <c r="M5" s="856"/>
      <c r="N5" s="856"/>
      <c r="O5" s="856"/>
      <c r="P5" s="856"/>
      <c r="Q5" s="856"/>
      <c r="R5" s="856"/>
      <c r="S5" s="862" t="s">
        <v>565</v>
      </c>
      <c r="T5" s="862" t="s">
        <v>978</v>
      </c>
    </row>
    <row r="6" spans="1:20" s="374" customFormat="1" ht="15">
      <c r="B6" s="368"/>
      <c r="C6" s="856"/>
      <c r="D6" s="384">
        <v>0</v>
      </c>
      <c r="E6" s="385">
        <v>0.02</v>
      </c>
      <c r="F6" s="384">
        <v>0.04</v>
      </c>
      <c r="G6" s="385">
        <v>0.1</v>
      </c>
      <c r="H6" s="385">
        <v>0.2</v>
      </c>
      <c r="I6" s="385">
        <v>0.35</v>
      </c>
      <c r="J6" s="385">
        <v>0.5</v>
      </c>
      <c r="K6" s="385">
        <v>0.7</v>
      </c>
      <c r="L6" s="385">
        <v>0.75</v>
      </c>
      <c r="M6" s="386">
        <v>1</v>
      </c>
      <c r="N6" s="386">
        <v>1.5</v>
      </c>
      <c r="O6" s="387">
        <v>2.5</v>
      </c>
      <c r="P6" s="387">
        <v>3.7</v>
      </c>
      <c r="Q6" s="387">
        <v>12.5</v>
      </c>
      <c r="R6" s="387" t="s">
        <v>979</v>
      </c>
      <c r="S6" s="862"/>
      <c r="T6" s="862"/>
    </row>
    <row r="7" spans="1:20" s="379" customFormat="1" ht="15">
      <c r="B7" s="368"/>
      <c r="C7" s="856"/>
      <c r="D7" s="377" t="s">
        <v>197</v>
      </c>
      <c r="E7" s="377" t="s">
        <v>531</v>
      </c>
      <c r="F7" s="377" t="s">
        <v>198</v>
      </c>
      <c r="G7" s="377" t="s">
        <v>573</v>
      </c>
      <c r="H7" s="377" t="s">
        <v>199</v>
      </c>
      <c r="I7" s="377" t="s">
        <v>574</v>
      </c>
      <c r="J7" s="377" t="s">
        <v>575</v>
      </c>
      <c r="K7" s="377" t="s">
        <v>576</v>
      </c>
      <c r="L7" s="377" t="s">
        <v>577</v>
      </c>
      <c r="M7" s="377" t="s">
        <v>578</v>
      </c>
      <c r="N7" s="377" t="s">
        <v>579</v>
      </c>
      <c r="O7" s="388" t="s">
        <v>580</v>
      </c>
      <c r="P7" s="388" t="s">
        <v>581</v>
      </c>
      <c r="Q7" s="388" t="s">
        <v>795</v>
      </c>
      <c r="R7" s="388" t="s">
        <v>796</v>
      </c>
      <c r="S7" s="377" t="s">
        <v>980</v>
      </c>
      <c r="T7" s="377" t="s">
        <v>981</v>
      </c>
    </row>
    <row r="8" spans="1:20" s="52" customFormat="1">
      <c r="B8" s="193">
        <v>1</v>
      </c>
      <c r="C8" s="176" t="s">
        <v>964</v>
      </c>
      <c r="D8" s="380">
        <v>858.70749999999998</v>
      </c>
      <c r="E8" s="380">
        <v>0</v>
      </c>
      <c r="F8" s="380">
        <v>0</v>
      </c>
      <c r="G8" s="380">
        <v>0</v>
      </c>
      <c r="H8" s="380">
        <v>0</v>
      </c>
      <c r="I8" s="380">
        <v>0</v>
      </c>
      <c r="J8" s="380">
        <v>0</v>
      </c>
      <c r="K8" s="380">
        <v>0</v>
      </c>
      <c r="L8" s="380">
        <v>0</v>
      </c>
      <c r="M8" s="380">
        <v>0</v>
      </c>
      <c r="N8" s="380">
        <v>0</v>
      </c>
      <c r="O8" s="389">
        <v>0</v>
      </c>
      <c r="P8" s="389">
        <v>0</v>
      </c>
      <c r="Q8" s="389">
        <v>0</v>
      </c>
      <c r="R8" s="389">
        <v>0</v>
      </c>
      <c r="S8" s="380">
        <v>858.70749999999998</v>
      </c>
      <c r="T8" s="380">
        <v>0</v>
      </c>
    </row>
    <row r="9" spans="1:20" s="52" customFormat="1">
      <c r="B9" s="193">
        <v>2</v>
      </c>
      <c r="C9" s="41" t="s">
        <v>965</v>
      </c>
      <c r="D9" s="380">
        <v>82.7072</v>
      </c>
      <c r="E9" s="380">
        <v>0</v>
      </c>
      <c r="F9" s="380">
        <v>0</v>
      </c>
      <c r="G9" s="380">
        <v>0</v>
      </c>
      <c r="H9" s="380">
        <v>1.4635</v>
      </c>
      <c r="I9" s="380">
        <v>0</v>
      </c>
      <c r="J9" s="380">
        <v>0</v>
      </c>
      <c r="K9" s="380">
        <v>0</v>
      </c>
      <c r="L9" s="380">
        <v>0</v>
      </c>
      <c r="M9" s="380">
        <v>0</v>
      </c>
      <c r="N9" s="380">
        <v>0</v>
      </c>
      <c r="O9" s="389">
        <v>0</v>
      </c>
      <c r="P9" s="389">
        <v>0</v>
      </c>
      <c r="Q9" s="389">
        <v>0</v>
      </c>
      <c r="R9" s="389">
        <v>0</v>
      </c>
      <c r="S9" s="380">
        <v>84.170699999999997</v>
      </c>
      <c r="T9" s="380">
        <v>0</v>
      </c>
    </row>
    <row r="10" spans="1:20" s="52" customFormat="1">
      <c r="B10" s="193">
        <v>3</v>
      </c>
      <c r="C10" s="41" t="s">
        <v>966</v>
      </c>
      <c r="D10" s="380">
        <v>0</v>
      </c>
      <c r="E10" s="380">
        <v>0</v>
      </c>
      <c r="F10" s="380">
        <v>0</v>
      </c>
      <c r="G10" s="380">
        <v>0</v>
      </c>
      <c r="H10" s="380">
        <v>0</v>
      </c>
      <c r="I10" s="380">
        <v>0</v>
      </c>
      <c r="J10" s="380">
        <v>0</v>
      </c>
      <c r="K10" s="380">
        <v>0</v>
      </c>
      <c r="L10" s="380">
        <v>0</v>
      </c>
      <c r="M10" s="380">
        <v>0</v>
      </c>
      <c r="N10" s="380">
        <v>0</v>
      </c>
      <c r="O10" s="389">
        <v>0</v>
      </c>
      <c r="P10" s="389">
        <v>0</v>
      </c>
      <c r="Q10" s="389">
        <v>0</v>
      </c>
      <c r="R10" s="389">
        <v>0</v>
      </c>
      <c r="S10" s="380">
        <v>0</v>
      </c>
      <c r="T10" s="380">
        <v>0</v>
      </c>
    </row>
    <row r="11" spans="1:20" s="52" customFormat="1">
      <c r="B11" s="193">
        <v>4</v>
      </c>
      <c r="C11" s="41" t="s">
        <v>967</v>
      </c>
      <c r="D11" s="380">
        <v>41.927700000000002</v>
      </c>
      <c r="E11" s="380">
        <v>0</v>
      </c>
      <c r="F11" s="380">
        <v>0</v>
      </c>
      <c r="G11" s="380">
        <v>0</v>
      </c>
      <c r="H11" s="380">
        <v>0</v>
      </c>
      <c r="I11" s="380">
        <v>0</v>
      </c>
      <c r="J11" s="380">
        <v>0</v>
      </c>
      <c r="K11" s="380">
        <v>0</v>
      </c>
      <c r="L11" s="380">
        <v>0</v>
      </c>
      <c r="M11" s="380">
        <v>0</v>
      </c>
      <c r="N11" s="380">
        <v>0</v>
      </c>
      <c r="O11" s="389">
        <v>0</v>
      </c>
      <c r="P11" s="389">
        <v>0</v>
      </c>
      <c r="Q11" s="389">
        <v>0</v>
      </c>
      <c r="R11" s="389">
        <v>0</v>
      </c>
      <c r="S11" s="380">
        <v>41.927700000000002</v>
      </c>
      <c r="T11" s="380">
        <v>0</v>
      </c>
    </row>
    <row r="12" spans="1:20" s="52" customFormat="1">
      <c r="B12" s="193">
        <v>5</v>
      </c>
      <c r="C12" s="41" t="s">
        <v>968</v>
      </c>
      <c r="D12" s="380">
        <v>25.314499999999999</v>
      </c>
      <c r="E12" s="380">
        <v>0</v>
      </c>
      <c r="F12" s="380">
        <v>0</v>
      </c>
      <c r="G12" s="380">
        <v>0</v>
      </c>
      <c r="H12" s="380">
        <v>0</v>
      </c>
      <c r="I12" s="380">
        <v>0</v>
      </c>
      <c r="J12" s="380">
        <v>0</v>
      </c>
      <c r="K12" s="380">
        <v>0</v>
      </c>
      <c r="L12" s="380">
        <v>0</v>
      </c>
      <c r="M12" s="380">
        <v>0</v>
      </c>
      <c r="N12" s="380">
        <v>0</v>
      </c>
      <c r="O12" s="389">
        <v>0</v>
      </c>
      <c r="P12" s="389">
        <v>0</v>
      </c>
      <c r="Q12" s="389">
        <v>0</v>
      </c>
      <c r="R12" s="389">
        <v>0</v>
      </c>
      <c r="S12" s="380">
        <v>25.314499999999999</v>
      </c>
      <c r="T12" s="380">
        <v>0</v>
      </c>
    </row>
    <row r="13" spans="1:20" s="52" customFormat="1">
      <c r="B13" s="193">
        <v>6</v>
      </c>
      <c r="C13" s="41" t="s">
        <v>785</v>
      </c>
      <c r="D13" s="380">
        <v>0</v>
      </c>
      <c r="E13" s="380">
        <v>0</v>
      </c>
      <c r="F13" s="380">
        <v>0</v>
      </c>
      <c r="G13" s="380">
        <v>0</v>
      </c>
      <c r="H13" s="380">
        <v>270.6361</v>
      </c>
      <c r="I13" s="380">
        <v>0</v>
      </c>
      <c r="J13" s="380">
        <v>2.9988000000000001</v>
      </c>
      <c r="K13" s="380">
        <v>0</v>
      </c>
      <c r="L13" s="380">
        <v>0</v>
      </c>
      <c r="M13" s="380">
        <v>0</v>
      </c>
      <c r="N13" s="380">
        <v>0</v>
      </c>
      <c r="O13" s="389">
        <v>0</v>
      </c>
      <c r="P13" s="389">
        <v>0</v>
      </c>
      <c r="Q13" s="389">
        <v>0</v>
      </c>
      <c r="R13" s="389">
        <v>0</v>
      </c>
      <c r="S13" s="380">
        <v>273.63490000000002</v>
      </c>
      <c r="T13" s="380">
        <v>0.36899999999999999</v>
      </c>
    </row>
    <row r="14" spans="1:20" s="52" customFormat="1">
      <c r="B14" s="193">
        <v>7</v>
      </c>
      <c r="C14" s="41" t="s">
        <v>788</v>
      </c>
      <c r="D14" s="380">
        <v>0</v>
      </c>
      <c r="E14" s="380">
        <v>0</v>
      </c>
      <c r="F14" s="380">
        <v>0</v>
      </c>
      <c r="G14" s="380">
        <v>0</v>
      </c>
      <c r="H14" s="380">
        <v>0</v>
      </c>
      <c r="I14" s="380">
        <v>0</v>
      </c>
      <c r="J14" s="380">
        <v>0</v>
      </c>
      <c r="K14" s="380">
        <v>0</v>
      </c>
      <c r="L14" s="380">
        <v>0</v>
      </c>
      <c r="M14" s="380">
        <v>30.525200000000002</v>
      </c>
      <c r="N14" s="380">
        <v>0</v>
      </c>
      <c r="O14" s="389">
        <v>0</v>
      </c>
      <c r="P14" s="389">
        <v>0</v>
      </c>
      <c r="Q14" s="389">
        <v>0</v>
      </c>
      <c r="R14" s="389">
        <v>0</v>
      </c>
      <c r="S14" s="380">
        <v>30.525200000000002</v>
      </c>
      <c r="T14" s="380">
        <v>30.525200000000002</v>
      </c>
    </row>
    <row r="15" spans="1:20" s="52" customFormat="1">
      <c r="B15" s="193">
        <v>8</v>
      </c>
      <c r="C15" s="41" t="s">
        <v>946</v>
      </c>
      <c r="D15" s="380">
        <v>0</v>
      </c>
      <c r="E15" s="380">
        <v>0</v>
      </c>
      <c r="F15" s="380">
        <v>0</v>
      </c>
      <c r="G15" s="380">
        <v>0</v>
      </c>
      <c r="H15" s="380">
        <v>0</v>
      </c>
      <c r="I15" s="380">
        <v>0</v>
      </c>
      <c r="J15" s="380">
        <v>0</v>
      </c>
      <c r="K15" s="380">
        <v>0</v>
      </c>
      <c r="L15" s="380">
        <v>292.44029999999998</v>
      </c>
      <c r="M15" s="380">
        <v>0</v>
      </c>
      <c r="N15" s="380">
        <v>0</v>
      </c>
      <c r="O15" s="389">
        <v>0</v>
      </c>
      <c r="P15" s="389">
        <v>0</v>
      </c>
      <c r="Q15" s="389">
        <v>0</v>
      </c>
      <c r="R15" s="389">
        <v>0</v>
      </c>
      <c r="S15" s="380">
        <v>292.44029999999998</v>
      </c>
      <c r="T15" s="380">
        <v>292.44029999999998</v>
      </c>
    </row>
    <row r="16" spans="1:20" s="52" customFormat="1">
      <c r="B16" s="193">
        <v>9</v>
      </c>
      <c r="C16" s="41" t="s">
        <v>969</v>
      </c>
      <c r="D16" s="380">
        <v>0</v>
      </c>
      <c r="E16" s="380">
        <v>0</v>
      </c>
      <c r="F16" s="380">
        <v>0</v>
      </c>
      <c r="G16" s="380">
        <v>0</v>
      </c>
      <c r="H16" s="380">
        <v>0</v>
      </c>
      <c r="I16" s="380">
        <v>820.06010000000003</v>
      </c>
      <c r="J16" s="380">
        <v>63.8705</v>
      </c>
      <c r="K16" s="380">
        <v>0</v>
      </c>
      <c r="L16" s="380">
        <v>0</v>
      </c>
      <c r="M16" s="380">
        <v>0</v>
      </c>
      <c r="N16" s="380">
        <v>0</v>
      </c>
      <c r="O16" s="389">
        <v>0</v>
      </c>
      <c r="P16" s="389">
        <v>0</v>
      </c>
      <c r="Q16" s="389">
        <v>0</v>
      </c>
      <c r="R16" s="389">
        <v>0</v>
      </c>
      <c r="S16" s="380">
        <v>883.93060000000003</v>
      </c>
      <c r="T16" s="380">
        <v>883.93060000000003</v>
      </c>
    </row>
    <row r="17" spans="2:20" s="52" customFormat="1">
      <c r="B17" s="193">
        <v>10</v>
      </c>
      <c r="C17" s="41" t="s">
        <v>790</v>
      </c>
      <c r="D17" s="380">
        <v>0</v>
      </c>
      <c r="E17" s="380">
        <v>0</v>
      </c>
      <c r="F17" s="380">
        <v>0</v>
      </c>
      <c r="G17" s="380">
        <v>0</v>
      </c>
      <c r="H17" s="380">
        <v>0</v>
      </c>
      <c r="I17" s="380">
        <v>0</v>
      </c>
      <c r="J17" s="380">
        <v>0</v>
      </c>
      <c r="K17" s="380">
        <v>0</v>
      </c>
      <c r="L17" s="380">
        <v>0</v>
      </c>
      <c r="M17" s="380">
        <v>2.181</v>
      </c>
      <c r="N17" s="380">
        <v>1.5993999999999999</v>
      </c>
      <c r="O17" s="389">
        <v>0</v>
      </c>
      <c r="P17" s="389">
        <v>0</v>
      </c>
      <c r="Q17" s="389">
        <v>0</v>
      </c>
      <c r="R17" s="389">
        <v>0</v>
      </c>
      <c r="S17" s="380">
        <v>3.7803</v>
      </c>
      <c r="T17" s="380">
        <v>3.7803</v>
      </c>
    </row>
    <row r="18" spans="2:20" s="52" customFormat="1">
      <c r="B18" s="193">
        <v>11</v>
      </c>
      <c r="C18" s="41" t="s">
        <v>970</v>
      </c>
      <c r="D18" s="380">
        <v>0</v>
      </c>
      <c r="E18" s="380">
        <v>0</v>
      </c>
      <c r="F18" s="380">
        <v>0</v>
      </c>
      <c r="G18" s="380">
        <v>0</v>
      </c>
      <c r="H18" s="380">
        <v>0</v>
      </c>
      <c r="I18" s="380">
        <v>0</v>
      </c>
      <c r="J18" s="380">
        <v>0</v>
      </c>
      <c r="K18" s="380">
        <v>0</v>
      </c>
      <c r="L18" s="380">
        <v>0</v>
      </c>
      <c r="M18" s="380">
        <v>0</v>
      </c>
      <c r="N18" s="380">
        <v>0</v>
      </c>
      <c r="O18" s="389">
        <v>0</v>
      </c>
      <c r="P18" s="389">
        <v>0</v>
      </c>
      <c r="Q18" s="389">
        <v>0</v>
      </c>
      <c r="R18" s="389">
        <v>0</v>
      </c>
      <c r="S18" s="380">
        <v>0</v>
      </c>
      <c r="T18" s="380">
        <v>0</v>
      </c>
    </row>
    <row r="19" spans="2:20" s="52" customFormat="1">
      <c r="B19" s="193">
        <v>12</v>
      </c>
      <c r="C19" s="41" t="s">
        <v>780</v>
      </c>
      <c r="D19" s="380">
        <v>0</v>
      </c>
      <c r="E19" s="380">
        <v>0</v>
      </c>
      <c r="F19" s="380">
        <v>0</v>
      </c>
      <c r="G19" s="380">
        <v>954.45709999999997</v>
      </c>
      <c r="H19" s="380">
        <v>6.5563000000000002</v>
      </c>
      <c r="I19" s="380">
        <v>0</v>
      </c>
      <c r="J19" s="380">
        <v>0</v>
      </c>
      <c r="K19" s="380">
        <v>0</v>
      </c>
      <c r="L19" s="380">
        <v>0</v>
      </c>
      <c r="M19" s="380">
        <v>0</v>
      </c>
      <c r="N19" s="380">
        <v>0</v>
      </c>
      <c r="O19" s="389">
        <v>0</v>
      </c>
      <c r="P19" s="389">
        <v>0</v>
      </c>
      <c r="Q19" s="389">
        <v>0</v>
      </c>
      <c r="R19" s="389">
        <v>0</v>
      </c>
      <c r="S19" s="380">
        <v>961.01340000000005</v>
      </c>
      <c r="T19" s="380">
        <v>124.61579999999999</v>
      </c>
    </row>
    <row r="20" spans="2:20" s="52" customFormat="1" ht="28.5">
      <c r="B20" s="193">
        <v>13</v>
      </c>
      <c r="C20" s="41" t="s">
        <v>971</v>
      </c>
      <c r="D20" s="380">
        <v>0</v>
      </c>
      <c r="E20" s="380">
        <v>0</v>
      </c>
      <c r="F20" s="380">
        <v>0</v>
      </c>
      <c r="G20" s="380">
        <v>0</v>
      </c>
      <c r="H20" s="380">
        <v>0</v>
      </c>
      <c r="I20" s="380">
        <v>0</v>
      </c>
      <c r="J20" s="380">
        <v>0</v>
      </c>
      <c r="K20" s="380">
        <v>0</v>
      </c>
      <c r="L20" s="380">
        <v>0</v>
      </c>
      <c r="M20" s="380">
        <v>0</v>
      </c>
      <c r="N20" s="380">
        <v>0</v>
      </c>
      <c r="O20" s="389">
        <v>0</v>
      </c>
      <c r="P20" s="389">
        <v>0</v>
      </c>
      <c r="Q20" s="389">
        <v>0</v>
      </c>
      <c r="R20" s="389">
        <v>0</v>
      </c>
      <c r="S20" s="380">
        <v>0</v>
      </c>
      <c r="T20" s="380">
        <v>0</v>
      </c>
    </row>
    <row r="21" spans="2:20" s="52" customFormat="1">
      <c r="B21" s="193">
        <v>14</v>
      </c>
      <c r="C21" s="41" t="s">
        <v>982</v>
      </c>
      <c r="D21" s="380">
        <v>0</v>
      </c>
      <c r="E21" s="380">
        <v>0</v>
      </c>
      <c r="F21" s="380">
        <v>0</v>
      </c>
      <c r="G21" s="380">
        <v>0</v>
      </c>
      <c r="H21" s="380">
        <v>0</v>
      </c>
      <c r="I21" s="380">
        <v>0</v>
      </c>
      <c r="J21" s="380">
        <v>0</v>
      </c>
      <c r="K21" s="380">
        <v>0</v>
      </c>
      <c r="L21" s="380">
        <v>0</v>
      </c>
      <c r="M21" s="380">
        <v>0</v>
      </c>
      <c r="N21" s="380">
        <v>0</v>
      </c>
      <c r="O21" s="389">
        <v>0</v>
      </c>
      <c r="P21" s="389">
        <v>0</v>
      </c>
      <c r="Q21" s="389">
        <v>0</v>
      </c>
      <c r="R21" s="389">
        <v>0</v>
      </c>
      <c r="S21" s="380">
        <v>0</v>
      </c>
      <c r="T21" s="380">
        <v>0</v>
      </c>
    </row>
    <row r="22" spans="2:20" s="52" customFormat="1">
      <c r="B22" s="193">
        <v>15</v>
      </c>
      <c r="C22" s="41" t="s">
        <v>952</v>
      </c>
      <c r="D22" s="380">
        <v>0</v>
      </c>
      <c r="E22" s="380">
        <v>0</v>
      </c>
      <c r="F22" s="380">
        <v>0</v>
      </c>
      <c r="G22" s="380">
        <v>0</v>
      </c>
      <c r="H22" s="380">
        <v>0</v>
      </c>
      <c r="I22" s="380">
        <v>0</v>
      </c>
      <c r="J22" s="380">
        <v>0</v>
      </c>
      <c r="K22" s="380">
        <v>0</v>
      </c>
      <c r="L22" s="380">
        <v>0</v>
      </c>
      <c r="M22" s="380">
        <v>0</v>
      </c>
      <c r="N22" s="380">
        <v>0</v>
      </c>
      <c r="O22" s="389">
        <v>0</v>
      </c>
      <c r="P22" s="389">
        <v>0</v>
      </c>
      <c r="Q22" s="389">
        <v>0</v>
      </c>
      <c r="R22" s="389">
        <v>0</v>
      </c>
      <c r="S22" s="380">
        <v>0</v>
      </c>
      <c r="T22" s="380">
        <v>0</v>
      </c>
    </row>
    <row r="23" spans="2:20" s="52" customFormat="1">
      <c r="B23" s="193">
        <v>16</v>
      </c>
      <c r="C23" s="41" t="s">
        <v>973</v>
      </c>
      <c r="D23" s="380">
        <v>0.60740000000000005</v>
      </c>
      <c r="E23" s="380">
        <v>0</v>
      </c>
      <c r="F23" s="380">
        <v>0</v>
      </c>
      <c r="G23" s="380">
        <v>0</v>
      </c>
      <c r="H23" s="380">
        <v>26.367799999999999</v>
      </c>
      <c r="I23" s="380">
        <v>0</v>
      </c>
      <c r="J23" s="380">
        <v>0</v>
      </c>
      <c r="K23" s="380">
        <v>0</v>
      </c>
      <c r="L23" s="380">
        <v>0</v>
      </c>
      <c r="M23" s="380">
        <v>78.298599999999993</v>
      </c>
      <c r="N23" s="380">
        <v>0</v>
      </c>
      <c r="O23" s="389">
        <v>0</v>
      </c>
      <c r="P23" s="389">
        <v>0</v>
      </c>
      <c r="Q23" s="389">
        <v>0</v>
      </c>
      <c r="R23" s="389">
        <v>0</v>
      </c>
      <c r="S23" s="380">
        <v>105.27379999999999</v>
      </c>
      <c r="T23" s="380">
        <v>105.27379999999999</v>
      </c>
    </row>
    <row r="24" spans="2:20" s="52" customFormat="1" ht="15">
      <c r="B24" s="382">
        <v>17</v>
      </c>
      <c r="C24" s="383" t="s">
        <v>974</v>
      </c>
      <c r="D24" s="380">
        <v>1009.2643</v>
      </c>
      <c r="E24" s="380">
        <v>0</v>
      </c>
      <c r="F24" s="380">
        <v>0</v>
      </c>
      <c r="G24" s="380">
        <v>954.45709999999997</v>
      </c>
      <c r="H24" s="380">
        <v>305.02379999999999</v>
      </c>
      <c r="I24" s="380">
        <v>820.06010000000003</v>
      </c>
      <c r="J24" s="380">
        <v>66.869299999999996</v>
      </c>
      <c r="K24" s="380">
        <v>0</v>
      </c>
      <c r="L24" s="380">
        <v>292.44029999999998</v>
      </c>
      <c r="M24" s="380">
        <v>111.0047</v>
      </c>
      <c r="N24" s="380">
        <v>1.5993999999999999</v>
      </c>
      <c r="O24" s="389">
        <v>0</v>
      </c>
      <c r="P24" s="389">
        <v>0</v>
      </c>
      <c r="Q24" s="389">
        <v>0</v>
      </c>
      <c r="R24" s="389">
        <v>0</v>
      </c>
      <c r="S24" s="380">
        <v>3560.7190000000001</v>
      </c>
      <c r="T24" s="380">
        <v>1440.9349999999999</v>
      </c>
    </row>
    <row r="25" spans="2:20" s="52" customFormat="1"/>
    <row r="26" spans="2:20" ht="15">
      <c r="B26" s="29" t="s">
        <v>202</v>
      </c>
    </row>
    <row r="27" spans="2:20" ht="15">
      <c r="B27" s="29" t="s">
        <v>196</v>
      </c>
    </row>
    <row r="28" spans="2:20" ht="15">
      <c r="C28" s="29"/>
    </row>
    <row r="29" spans="2:20" s="374" customFormat="1" ht="15">
      <c r="C29" s="856" t="s">
        <v>956</v>
      </c>
      <c r="D29" s="856" t="s">
        <v>977</v>
      </c>
      <c r="E29" s="856"/>
      <c r="F29" s="856"/>
      <c r="G29" s="856"/>
      <c r="H29" s="856"/>
      <c r="I29" s="856"/>
      <c r="J29" s="856"/>
      <c r="K29" s="856"/>
      <c r="L29" s="856"/>
      <c r="M29" s="856"/>
      <c r="N29" s="856"/>
      <c r="O29" s="856"/>
      <c r="P29" s="856"/>
      <c r="Q29" s="856"/>
      <c r="R29" s="856"/>
      <c r="S29" s="862" t="s">
        <v>565</v>
      </c>
      <c r="T29" s="862" t="s">
        <v>978</v>
      </c>
    </row>
    <row r="30" spans="2:20" s="374" customFormat="1" ht="15">
      <c r="B30" s="368"/>
      <c r="C30" s="856"/>
      <c r="D30" s="384">
        <v>0</v>
      </c>
      <c r="E30" s="385">
        <v>0.02</v>
      </c>
      <c r="F30" s="384">
        <v>0.04</v>
      </c>
      <c r="G30" s="385">
        <v>0.1</v>
      </c>
      <c r="H30" s="385">
        <v>0.2</v>
      </c>
      <c r="I30" s="385">
        <v>0.35</v>
      </c>
      <c r="J30" s="385">
        <v>0.5</v>
      </c>
      <c r="K30" s="385">
        <v>0.7</v>
      </c>
      <c r="L30" s="385">
        <v>0.75</v>
      </c>
      <c r="M30" s="386">
        <v>1</v>
      </c>
      <c r="N30" s="386">
        <v>1.5</v>
      </c>
      <c r="O30" s="387">
        <v>2.5</v>
      </c>
      <c r="P30" s="387">
        <v>3.7</v>
      </c>
      <c r="Q30" s="387">
        <v>12.5</v>
      </c>
      <c r="R30" s="387" t="s">
        <v>979</v>
      </c>
      <c r="S30" s="862"/>
      <c r="T30" s="862"/>
    </row>
    <row r="31" spans="2:20" s="379" customFormat="1" ht="15">
      <c r="B31" s="368"/>
      <c r="C31" s="856"/>
      <c r="D31" s="377" t="s">
        <v>197</v>
      </c>
      <c r="E31" s="377" t="s">
        <v>531</v>
      </c>
      <c r="F31" s="377" t="s">
        <v>198</v>
      </c>
      <c r="G31" s="377" t="s">
        <v>573</v>
      </c>
      <c r="H31" s="377" t="s">
        <v>199</v>
      </c>
      <c r="I31" s="377" t="s">
        <v>574</v>
      </c>
      <c r="J31" s="377" t="s">
        <v>575</v>
      </c>
      <c r="K31" s="377" t="s">
        <v>576</v>
      </c>
      <c r="L31" s="377" t="s">
        <v>577</v>
      </c>
      <c r="M31" s="377" t="s">
        <v>578</v>
      </c>
      <c r="N31" s="377" t="s">
        <v>579</v>
      </c>
      <c r="O31" s="388" t="s">
        <v>580</v>
      </c>
      <c r="P31" s="388" t="s">
        <v>581</v>
      </c>
      <c r="Q31" s="388" t="s">
        <v>795</v>
      </c>
      <c r="R31" s="388" t="s">
        <v>796</v>
      </c>
      <c r="S31" s="377" t="s">
        <v>980</v>
      </c>
      <c r="T31" s="377" t="s">
        <v>981</v>
      </c>
    </row>
    <row r="32" spans="2:20" s="52" customFormat="1">
      <c r="B32" s="193">
        <v>1</v>
      </c>
      <c r="C32" s="176" t="s">
        <v>964</v>
      </c>
      <c r="D32" s="380">
        <v>1478.2736</v>
      </c>
      <c r="E32" s="380">
        <v>0</v>
      </c>
      <c r="F32" s="380">
        <v>0</v>
      </c>
      <c r="G32" s="380">
        <v>0</v>
      </c>
      <c r="H32" s="380">
        <v>0</v>
      </c>
      <c r="I32" s="380">
        <v>0</v>
      </c>
      <c r="J32" s="380">
        <v>0</v>
      </c>
      <c r="K32" s="380">
        <v>0</v>
      </c>
      <c r="L32" s="380">
        <v>0</v>
      </c>
      <c r="M32" s="380">
        <v>0</v>
      </c>
      <c r="N32" s="380">
        <v>0</v>
      </c>
      <c r="O32" s="389">
        <v>0</v>
      </c>
      <c r="P32" s="389">
        <v>0</v>
      </c>
      <c r="Q32" s="389">
        <v>0</v>
      </c>
      <c r="R32" s="389">
        <v>0</v>
      </c>
      <c r="S32" s="380">
        <v>1478.2736</v>
      </c>
      <c r="T32" s="380">
        <v>0</v>
      </c>
    </row>
    <row r="33" spans="2:20" s="52" customFormat="1">
      <c r="B33" s="193">
        <v>2</v>
      </c>
      <c r="C33" s="41" t="s">
        <v>965</v>
      </c>
      <c r="D33" s="380">
        <v>171.79239999999999</v>
      </c>
      <c r="E33" s="380">
        <v>0</v>
      </c>
      <c r="F33" s="380">
        <v>0</v>
      </c>
      <c r="G33" s="380">
        <v>0</v>
      </c>
      <c r="H33" s="380">
        <v>1.4056</v>
      </c>
      <c r="I33" s="380">
        <v>0</v>
      </c>
      <c r="J33" s="380">
        <v>0</v>
      </c>
      <c r="K33" s="380">
        <v>0</v>
      </c>
      <c r="L33" s="380">
        <v>0</v>
      </c>
      <c r="M33" s="380">
        <v>0</v>
      </c>
      <c r="N33" s="380">
        <v>0</v>
      </c>
      <c r="O33" s="389">
        <v>0</v>
      </c>
      <c r="P33" s="389">
        <v>0</v>
      </c>
      <c r="Q33" s="389">
        <v>0</v>
      </c>
      <c r="R33" s="389">
        <v>0</v>
      </c>
      <c r="S33" s="380">
        <v>173.19810000000001</v>
      </c>
      <c r="T33" s="380">
        <v>0</v>
      </c>
    </row>
    <row r="34" spans="2:20" s="52" customFormat="1">
      <c r="B34" s="193">
        <v>3</v>
      </c>
      <c r="C34" s="41" t="s">
        <v>966</v>
      </c>
      <c r="D34" s="380">
        <v>0</v>
      </c>
      <c r="E34" s="380">
        <v>0</v>
      </c>
      <c r="F34" s="380">
        <v>0</v>
      </c>
      <c r="G34" s="380">
        <v>0</v>
      </c>
      <c r="H34" s="380">
        <v>0</v>
      </c>
      <c r="I34" s="380">
        <v>0</v>
      </c>
      <c r="J34" s="380">
        <v>0</v>
      </c>
      <c r="K34" s="380">
        <v>0</v>
      </c>
      <c r="L34" s="380">
        <v>0</v>
      </c>
      <c r="M34" s="380">
        <v>0</v>
      </c>
      <c r="N34" s="380">
        <v>0</v>
      </c>
      <c r="O34" s="389">
        <v>0</v>
      </c>
      <c r="P34" s="389">
        <v>0</v>
      </c>
      <c r="Q34" s="389">
        <v>0</v>
      </c>
      <c r="R34" s="389">
        <v>0</v>
      </c>
      <c r="S34" s="380">
        <v>0</v>
      </c>
      <c r="T34" s="380">
        <v>0</v>
      </c>
    </row>
    <row r="35" spans="2:20" s="52" customFormat="1">
      <c r="B35" s="193">
        <v>4</v>
      </c>
      <c r="C35" s="41" t="s">
        <v>967</v>
      </c>
      <c r="D35" s="380">
        <v>49.622100000000003</v>
      </c>
      <c r="E35" s="380">
        <v>0</v>
      </c>
      <c r="F35" s="380">
        <v>0</v>
      </c>
      <c r="G35" s="380">
        <v>0</v>
      </c>
      <c r="H35" s="380">
        <v>0</v>
      </c>
      <c r="I35" s="380">
        <v>0</v>
      </c>
      <c r="J35" s="380">
        <v>0</v>
      </c>
      <c r="K35" s="380">
        <v>0</v>
      </c>
      <c r="L35" s="380">
        <v>0</v>
      </c>
      <c r="M35" s="380">
        <v>0</v>
      </c>
      <c r="N35" s="380">
        <v>0</v>
      </c>
      <c r="O35" s="389">
        <v>0</v>
      </c>
      <c r="P35" s="389">
        <v>0</v>
      </c>
      <c r="Q35" s="389">
        <v>0</v>
      </c>
      <c r="R35" s="389">
        <v>0</v>
      </c>
      <c r="S35" s="380">
        <v>49.622100000000003</v>
      </c>
      <c r="T35" s="380">
        <v>0</v>
      </c>
    </row>
    <row r="36" spans="2:20" s="52" customFormat="1">
      <c r="B36" s="193">
        <v>5</v>
      </c>
      <c r="C36" s="41" t="s">
        <v>968</v>
      </c>
      <c r="D36" s="380">
        <v>24.971</v>
      </c>
      <c r="E36" s="380">
        <v>0</v>
      </c>
      <c r="F36" s="380">
        <v>0</v>
      </c>
      <c r="G36" s="380">
        <v>0</v>
      </c>
      <c r="H36" s="380">
        <v>0</v>
      </c>
      <c r="I36" s="380">
        <v>0</v>
      </c>
      <c r="J36" s="380">
        <v>0</v>
      </c>
      <c r="K36" s="380">
        <v>0</v>
      </c>
      <c r="L36" s="380">
        <v>0</v>
      </c>
      <c r="M36" s="380">
        <v>0</v>
      </c>
      <c r="N36" s="380">
        <v>0</v>
      </c>
      <c r="O36" s="389">
        <v>0</v>
      </c>
      <c r="P36" s="389">
        <v>0</v>
      </c>
      <c r="Q36" s="389">
        <v>0</v>
      </c>
      <c r="R36" s="389">
        <v>0</v>
      </c>
      <c r="S36" s="380">
        <v>24.971</v>
      </c>
      <c r="T36" s="380">
        <v>0</v>
      </c>
    </row>
    <row r="37" spans="2:20" s="52" customFormat="1">
      <c r="B37" s="193">
        <v>6</v>
      </c>
      <c r="C37" s="41" t="s">
        <v>785</v>
      </c>
      <c r="D37" s="380">
        <v>0</v>
      </c>
      <c r="E37" s="380">
        <v>0</v>
      </c>
      <c r="F37" s="380">
        <v>0</v>
      </c>
      <c r="G37" s="380">
        <v>0</v>
      </c>
      <c r="H37" s="380">
        <v>273.37599999999998</v>
      </c>
      <c r="I37" s="380">
        <v>0</v>
      </c>
      <c r="J37" s="380">
        <v>3</v>
      </c>
      <c r="K37" s="380">
        <v>0</v>
      </c>
      <c r="L37" s="380">
        <v>0</v>
      </c>
      <c r="M37" s="380">
        <v>0</v>
      </c>
      <c r="N37" s="380">
        <v>0</v>
      </c>
      <c r="O37" s="389">
        <v>0</v>
      </c>
      <c r="P37" s="389">
        <v>0</v>
      </c>
      <c r="Q37" s="389">
        <v>0</v>
      </c>
      <c r="R37" s="389">
        <v>0</v>
      </c>
      <c r="S37" s="380">
        <v>276.37599999999998</v>
      </c>
      <c r="T37" s="380">
        <v>0.1363</v>
      </c>
    </row>
    <row r="38" spans="2:20" s="52" customFormat="1">
      <c r="B38" s="193">
        <v>7</v>
      </c>
      <c r="C38" s="41" t="s">
        <v>788</v>
      </c>
      <c r="D38" s="380">
        <v>0</v>
      </c>
      <c r="E38" s="380">
        <v>0</v>
      </c>
      <c r="F38" s="380">
        <v>0</v>
      </c>
      <c r="G38" s="380">
        <v>0</v>
      </c>
      <c r="H38" s="380">
        <v>0</v>
      </c>
      <c r="I38" s="380">
        <v>0</v>
      </c>
      <c r="J38" s="380">
        <v>0</v>
      </c>
      <c r="K38" s="380">
        <v>0</v>
      </c>
      <c r="L38" s="380">
        <v>0</v>
      </c>
      <c r="M38" s="380">
        <v>33.152700000000003</v>
      </c>
      <c r="N38" s="380">
        <v>0</v>
      </c>
      <c r="O38" s="389">
        <v>0</v>
      </c>
      <c r="P38" s="389">
        <v>0</v>
      </c>
      <c r="Q38" s="389">
        <v>0</v>
      </c>
      <c r="R38" s="389">
        <v>0</v>
      </c>
      <c r="S38" s="380">
        <v>33.152700000000003</v>
      </c>
      <c r="T38" s="380">
        <v>33.152700000000003</v>
      </c>
    </row>
    <row r="39" spans="2:20" s="52" customFormat="1">
      <c r="B39" s="193">
        <v>8</v>
      </c>
      <c r="C39" s="41" t="s">
        <v>946</v>
      </c>
      <c r="D39" s="380">
        <v>0</v>
      </c>
      <c r="E39" s="380">
        <v>0</v>
      </c>
      <c r="F39" s="380">
        <v>0</v>
      </c>
      <c r="G39" s="380">
        <v>0</v>
      </c>
      <c r="H39" s="380">
        <v>0</v>
      </c>
      <c r="I39" s="380">
        <v>0</v>
      </c>
      <c r="J39" s="380">
        <v>0</v>
      </c>
      <c r="K39" s="380">
        <v>0</v>
      </c>
      <c r="L39" s="380">
        <v>160.39590000000001</v>
      </c>
      <c r="M39" s="380">
        <v>0</v>
      </c>
      <c r="N39" s="380">
        <v>0</v>
      </c>
      <c r="O39" s="389">
        <v>0</v>
      </c>
      <c r="P39" s="389">
        <v>0</v>
      </c>
      <c r="Q39" s="389">
        <v>0</v>
      </c>
      <c r="R39" s="389">
        <v>0</v>
      </c>
      <c r="S39" s="380">
        <v>160.39590000000001</v>
      </c>
      <c r="T39" s="380">
        <v>160.39590000000001</v>
      </c>
    </row>
    <row r="40" spans="2:20" s="52" customFormat="1">
      <c r="B40" s="193">
        <v>9</v>
      </c>
      <c r="C40" s="41" t="s">
        <v>969</v>
      </c>
      <c r="D40" s="380">
        <v>0</v>
      </c>
      <c r="E40" s="380">
        <v>0</v>
      </c>
      <c r="F40" s="380">
        <v>0</v>
      </c>
      <c r="G40" s="380">
        <v>0</v>
      </c>
      <c r="H40" s="380">
        <v>0</v>
      </c>
      <c r="I40" s="380">
        <v>728.35580000000004</v>
      </c>
      <c r="J40" s="380">
        <v>52.832599999999999</v>
      </c>
      <c r="K40" s="380">
        <v>0</v>
      </c>
      <c r="L40" s="380">
        <v>0</v>
      </c>
      <c r="M40" s="380">
        <v>0</v>
      </c>
      <c r="N40" s="380">
        <v>0</v>
      </c>
      <c r="O40" s="389">
        <v>0</v>
      </c>
      <c r="P40" s="389">
        <v>0</v>
      </c>
      <c r="Q40" s="389">
        <v>0</v>
      </c>
      <c r="R40" s="389">
        <v>0</v>
      </c>
      <c r="S40" s="380">
        <v>781.1884</v>
      </c>
      <c r="T40" s="380">
        <v>781.1884</v>
      </c>
    </row>
    <row r="41" spans="2:20" s="52" customFormat="1">
      <c r="B41" s="193">
        <v>10</v>
      </c>
      <c r="C41" s="41" t="s">
        <v>790</v>
      </c>
      <c r="D41" s="380">
        <v>0</v>
      </c>
      <c r="E41" s="380">
        <v>0</v>
      </c>
      <c r="F41" s="380">
        <v>0</v>
      </c>
      <c r="G41" s="380">
        <v>0</v>
      </c>
      <c r="H41" s="380">
        <v>0</v>
      </c>
      <c r="I41" s="380">
        <v>0</v>
      </c>
      <c r="J41" s="380">
        <v>0</v>
      </c>
      <c r="K41" s="380">
        <v>0</v>
      </c>
      <c r="L41" s="380">
        <v>0</v>
      </c>
      <c r="M41" s="380">
        <v>4.9824999999999999</v>
      </c>
      <c r="N41" s="380">
        <v>1.1696</v>
      </c>
      <c r="O41" s="389">
        <v>0</v>
      </c>
      <c r="P41" s="389">
        <v>0</v>
      </c>
      <c r="Q41" s="389">
        <v>0</v>
      </c>
      <c r="R41" s="389">
        <v>0</v>
      </c>
      <c r="S41" s="380">
        <v>6.1520000000000001</v>
      </c>
      <c r="T41" s="380">
        <v>6.1520000000000001</v>
      </c>
    </row>
    <row r="42" spans="2:20" s="52" customFormat="1">
      <c r="B42" s="193">
        <v>11</v>
      </c>
      <c r="C42" s="41" t="s">
        <v>970</v>
      </c>
      <c r="D42" s="380">
        <v>0</v>
      </c>
      <c r="E42" s="380">
        <v>0</v>
      </c>
      <c r="F42" s="380">
        <v>0</v>
      </c>
      <c r="G42" s="380">
        <v>0</v>
      </c>
      <c r="H42" s="380">
        <v>0</v>
      </c>
      <c r="I42" s="380">
        <v>0</v>
      </c>
      <c r="J42" s="380">
        <v>0</v>
      </c>
      <c r="K42" s="380">
        <v>0</v>
      </c>
      <c r="L42" s="380">
        <v>0</v>
      </c>
      <c r="M42" s="380">
        <v>0</v>
      </c>
      <c r="N42" s="380">
        <v>0</v>
      </c>
      <c r="O42" s="389">
        <v>0</v>
      </c>
      <c r="P42" s="389">
        <v>0</v>
      </c>
      <c r="Q42" s="389">
        <v>0</v>
      </c>
      <c r="R42" s="389">
        <v>0</v>
      </c>
      <c r="S42" s="380">
        <v>0</v>
      </c>
      <c r="T42" s="380">
        <v>0</v>
      </c>
    </row>
    <row r="43" spans="2:20" s="52" customFormat="1">
      <c r="B43" s="193">
        <v>12</v>
      </c>
      <c r="C43" s="41" t="s">
        <v>780</v>
      </c>
      <c r="D43" s="380">
        <v>0</v>
      </c>
      <c r="E43" s="380">
        <v>0</v>
      </c>
      <c r="F43" s="380">
        <v>0</v>
      </c>
      <c r="G43" s="380">
        <v>804.22090000000003</v>
      </c>
      <c r="H43" s="380">
        <v>49.505800000000001</v>
      </c>
      <c r="I43" s="380">
        <v>0</v>
      </c>
      <c r="J43" s="380">
        <v>0</v>
      </c>
      <c r="K43" s="380">
        <v>0</v>
      </c>
      <c r="L43" s="380">
        <v>0</v>
      </c>
      <c r="M43" s="380">
        <v>0</v>
      </c>
      <c r="N43" s="380">
        <v>0</v>
      </c>
      <c r="O43" s="389">
        <v>0</v>
      </c>
      <c r="P43" s="389">
        <v>0</v>
      </c>
      <c r="Q43" s="389">
        <v>0</v>
      </c>
      <c r="R43" s="389">
        <v>0</v>
      </c>
      <c r="S43" s="380">
        <v>853.72670000000005</v>
      </c>
      <c r="T43" s="380">
        <v>103.69499999999999</v>
      </c>
    </row>
    <row r="44" spans="2:20" s="52" customFormat="1" ht="28.5">
      <c r="B44" s="193">
        <v>13</v>
      </c>
      <c r="C44" s="41" t="s">
        <v>971</v>
      </c>
      <c r="D44" s="380">
        <v>0</v>
      </c>
      <c r="E44" s="380">
        <v>0</v>
      </c>
      <c r="F44" s="380">
        <v>0</v>
      </c>
      <c r="G44" s="380">
        <v>0</v>
      </c>
      <c r="H44" s="380">
        <v>0</v>
      </c>
      <c r="I44" s="380">
        <v>0</v>
      </c>
      <c r="J44" s="380">
        <v>0</v>
      </c>
      <c r="K44" s="380">
        <v>0</v>
      </c>
      <c r="L44" s="380">
        <v>0</v>
      </c>
      <c r="M44" s="380">
        <v>0</v>
      </c>
      <c r="N44" s="380">
        <v>0</v>
      </c>
      <c r="O44" s="389">
        <v>0</v>
      </c>
      <c r="P44" s="389">
        <v>0</v>
      </c>
      <c r="Q44" s="389">
        <v>0</v>
      </c>
      <c r="R44" s="389">
        <v>0</v>
      </c>
      <c r="S44" s="380">
        <v>0</v>
      </c>
      <c r="T44" s="380">
        <v>0</v>
      </c>
    </row>
    <row r="45" spans="2:20" s="52" customFormat="1">
      <c r="B45" s="193">
        <v>14</v>
      </c>
      <c r="C45" s="41" t="s">
        <v>982</v>
      </c>
      <c r="D45" s="380">
        <v>0</v>
      </c>
      <c r="E45" s="380">
        <v>0</v>
      </c>
      <c r="F45" s="380">
        <v>0</v>
      </c>
      <c r="G45" s="380">
        <v>0</v>
      </c>
      <c r="H45" s="380">
        <v>0</v>
      </c>
      <c r="I45" s="380">
        <v>0</v>
      </c>
      <c r="J45" s="380">
        <v>0</v>
      </c>
      <c r="K45" s="380">
        <v>0</v>
      </c>
      <c r="L45" s="380">
        <v>0</v>
      </c>
      <c r="M45" s="380">
        <v>0</v>
      </c>
      <c r="N45" s="380">
        <v>0</v>
      </c>
      <c r="O45" s="389">
        <v>0</v>
      </c>
      <c r="P45" s="389">
        <v>0</v>
      </c>
      <c r="Q45" s="389">
        <v>0</v>
      </c>
      <c r="R45" s="389">
        <v>0</v>
      </c>
      <c r="S45" s="380">
        <v>0</v>
      </c>
      <c r="T45" s="380">
        <v>0</v>
      </c>
    </row>
    <row r="46" spans="2:20" s="52" customFormat="1">
      <c r="B46" s="193">
        <v>15</v>
      </c>
      <c r="C46" s="41" t="s">
        <v>952</v>
      </c>
      <c r="D46" s="380">
        <v>0</v>
      </c>
      <c r="E46" s="380">
        <v>0</v>
      </c>
      <c r="F46" s="380">
        <v>0</v>
      </c>
      <c r="G46" s="380">
        <v>0</v>
      </c>
      <c r="H46" s="380">
        <v>0</v>
      </c>
      <c r="I46" s="380">
        <v>0</v>
      </c>
      <c r="J46" s="380">
        <v>0</v>
      </c>
      <c r="K46" s="380">
        <v>0</v>
      </c>
      <c r="L46" s="380">
        <v>0</v>
      </c>
      <c r="M46" s="380">
        <v>0</v>
      </c>
      <c r="N46" s="380">
        <v>0</v>
      </c>
      <c r="O46" s="389">
        <v>0</v>
      </c>
      <c r="P46" s="389">
        <v>0</v>
      </c>
      <c r="Q46" s="389">
        <v>0</v>
      </c>
      <c r="R46" s="389">
        <v>0</v>
      </c>
      <c r="S46" s="380">
        <v>0</v>
      </c>
      <c r="T46" s="380">
        <v>0</v>
      </c>
    </row>
    <row r="47" spans="2:20" s="52" customFormat="1">
      <c r="B47" s="193">
        <v>16</v>
      </c>
      <c r="C47" s="41" t="s">
        <v>973</v>
      </c>
      <c r="D47" s="380">
        <v>0.85129999999999995</v>
      </c>
      <c r="E47" s="380">
        <v>0</v>
      </c>
      <c r="F47" s="380">
        <v>0</v>
      </c>
      <c r="G47" s="380">
        <v>0</v>
      </c>
      <c r="H47" s="380">
        <v>33.041899999999998</v>
      </c>
      <c r="I47" s="380">
        <v>0</v>
      </c>
      <c r="J47" s="380">
        <v>0</v>
      </c>
      <c r="K47" s="380">
        <v>0</v>
      </c>
      <c r="L47" s="380">
        <v>0</v>
      </c>
      <c r="M47" s="380">
        <v>70.423100000000005</v>
      </c>
      <c r="N47" s="380">
        <v>0</v>
      </c>
      <c r="O47" s="389">
        <v>0</v>
      </c>
      <c r="P47" s="389">
        <v>0</v>
      </c>
      <c r="Q47" s="389">
        <v>0</v>
      </c>
      <c r="R47" s="389">
        <v>0</v>
      </c>
      <c r="S47" s="380">
        <v>104.31619999999999</v>
      </c>
      <c r="T47" s="380">
        <v>104.31619999999999</v>
      </c>
    </row>
    <row r="48" spans="2:20" s="52" customFormat="1" ht="15">
      <c r="B48" s="382">
        <v>17</v>
      </c>
      <c r="C48" s="383" t="s">
        <v>974</v>
      </c>
      <c r="D48" s="380">
        <v>1725.5103999999999</v>
      </c>
      <c r="E48" s="380">
        <v>0</v>
      </c>
      <c r="F48" s="380">
        <v>0</v>
      </c>
      <c r="G48" s="380">
        <v>804.22090000000003</v>
      </c>
      <c r="H48" s="380">
        <v>357.32929999999999</v>
      </c>
      <c r="I48" s="380">
        <v>728.35580000000004</v>
      </c>
      <c r="J48" s="380">
        <v>55.832599999999999</v>
      </c>
      <c r="K48" s="380">
        <v>0</v>
      </c>
      <c r="L48" s="380">
        <v>160.39590000000001</v>
      </c>
      <c r="M48" s="380">
        <v>108.5583</v>
      </c>
      <c r="N48" s="380">
        <v>1.1696</v>
      </c>
      <c r="O48" s="389">
        <v>0</v>
      </c>
      <c r="P48" s="389">
        <v>0</v>
      </c>
      <c r="Q48" s="389">
        <v>0</v>
      </c>
      <c r="R48" s="389">
        <v>0</v>
      </c>
      <c r="S48" s="380">
        <v>3941.3726000000001</v>
      </c>
      <c r="T48" s="380">
        <v>1189.0364999999999</v>
      </c>
    </row>
    <row r="49" spans="2:20" s="52" customFormat="1"/>
    <row r="50" spans="2:20" s="52" customFormat="1">
      <c r="B50" s="746" t="s">
        <v>983</v>
      </c>
      <c r="C50" s="861"/>
      <c r="D50" s="861"/>
      <c r="E50" s="861"/>
      <c r="F50" s="861"/>
      <c r="G50" s="861"/>
      <c r="H50" s="861"/>
      <c r="I50" s="861"/>
      <c r="J50" s="861"/>
      <c r="K50" s="861"/>
      <c r="L50" s="861"/>
      <c r="M50" s="861"/>
      <c r="N50" s="861"/>
      <c r="O50" s="861"/>
      <c r="P50" s="861"/>
      <c r="Q50" s="861"/>
      <c r="R50" s="861"/>
      <c r="S50" s="861"/>
      <c r="T50" s="861"/>
    </row>
    <row r="51" spans="2:20" s="52" customFormat="1">
      <c r="P51" s="374"/>
    </row>
  </sheetData>
  <mergeCells count="9">
    <mergeCell ref="B50:T50"/>
    <mergeCell ref="C5:C7"/>
    <mergeCell ref="D5:R5"/>
    <mergeCell ref="S5:S6"/>
    <mergeCell ref="T5:T6"/>
    <mergeCell ref="C29:C31"/>
    <mergeCell ref="D29:R29"/>
    <mergeCell ref="S29:S30"/>
    <mergeCell ref="T29:T30"/>
  </mergeCells>
  <pageMargins left="0.7" right="0.7" top="0.75" bottom="0.75" header="0.3" footer="0.3"/>
  <pageSetup paperSize="9" scale="6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dimension ref="A1:N145"/>
  <sheetViews>
    <sheetView zoomScaleNormal="100" workbookViewId="0"/>
  </sheetViews>
  <sheetFormatPr defaultColWidth="10.125" defaultRowHeight="14.25"/>
  <cols>
    <col min="1" max="1" width="24.125" style="1" customWidth="1"/>
    <col min="2" max="2" width="23.125" style="1" customWidth="1"/>
    <col min="3" max="3" width="16.625" style="1" customWidth="1"/>
    <col min="4" max="13" width="11.875" style="1" customWidth="1"/>
    <col min="14" max="14" width="14.25" style="1" customWidth="1"/>
    <col min="15" max="15" width="19.75" style="1" customWidth="1"/>
    <col min="16" max="16" width="28.5" style="1" customWidth="1"/>
    <col min="17" max="16384" width="10.125" style="1"/>
  </cols>
  <sheetData>
    <row r="1" spans="1:14" ht="20.25">
      <c r="A1" s="3" t="s">
        <v>96</v>
      </c>
      <c r="M1" s="125"/>
    </row>
    <row r="2" spans="1:14" ht="15">
      <c r="A2" s="29" t="s">
        <v>200</v>
      </c>
      <c r="M2" s="125"/>
    </row>
    <row r="3" spans="1:14" ht="15">
      <c r="A3" s="29" t="s">
        <v>196</v>
      </c>
      <c r="M3" s="125"/>
    </row>
    <row r="4" spans="1:14" ht="15">
      <c r="A4" s="5"/>
    </row>
    <row r="5" spans="1:14" s="390" customFormat="1" ht="105">
      <c r="A5" s="865" t="s">
        <v>984</v>
      </c>
      <c r="B5" s="173" t="s">
        <v>985</v>
      </c>
      <c r="C5" s="110" t="s">
        <v>986</v>
      </c>
      <c r="D5" s="110" t="s">
        <v>987</v>
      </c>
      <c r="E5" s="110" t="s">
        <v>988</v>
      </c>
      <c r="F5" s="110" t="s">
        <v>989</v>
      </c>
      <c r="G5" s="110" t="s">
        <v>990</v>
      </c>
      <c r="H5" s="110" t="s">
        <v>991</v>
      </c>
      <c r="I5" s="110" t="s">
        <v>992</v>
      </c>
      <c r="J5" s="110" t="s">
        <v>993</v>
      </c>
      <c r="K5" s="110" t="s">
        <v>994</v>
      </c>
      <c r="L5" s="110" t="s">
        <v>995</v>
      </c>
      <c r="M5" s="110" t="s">
        <v>996</v>
      </c>
      <c r="N5" s="110" t="s">
        <v>997</v>
      </c>
    </row>
    <row r="6" spans="1:14" s="391" customFormat="1">
      <c r="A6" s="866"/>
      <c r="B6" s="114" t="s">
        <v>197</v>
      </c>
      <c r="C6" s="114" t="s">
        <v>531</v>
      </c>
      <c r="D6" s="114" t="s">
        <v>198</v>
      </c>
      <c r="E6" s="114" t="s">
        <v>573</v>
      </c>
      <c r="F6" s="114" t="s">
        <v>199</v>
      </c>
      <c r="G6" s="114" t="s">
        <v>574</v>
      </c>
      <c r="H6" s="114" t="s">
        <v>575</v>
      </c>
      <c r="I6" s="114" t="s">
        <v>576</v>
      </c>
      <c r="J6" s="114" t="s">
        <v>577</v>
      </c>
      <c r="K6" s="114" t="s">
        <v>578</v>
      </c>
      <c r="L6" s="114" t="s">
        <v>579</v>
      </c>
      <c r="M6" s="114" t="s">
        <v>580</v>
      </c>
      <c r="N6" s="114" t="s">
        <v>581</v>
      </c>
    </row>
    <row r="7" spans="1:14" s="125" customFormat="1" ht="30">
      <c r="A7" s="392" t="s">
        <v>998</v>
      </c>
      <c r="B7" s="124"/>
      <c r="C7" s="393"/>
      <c r="D7" s="124"/>
      <c r="E7" s="124"/>
      <c r="F7" s="124"/>
      <c r="G7" s="124"/>
      <c r="H7" s="124"/>
      <c r="I7" s="124"/>
      <c r="J7" s="124"/>
      <c r="K7" s="124"/>
      <c r="L7" s="124"/>
      <c r="M7" s="124"/>
      <c r="N7" s="124"/>
    </row>
    <row r="8" spans="1:14" s="125" customFormat="1">
      <c r="A8" s="394"/>
      <c r="B8" s="395" t="s">
        <v>999</v>
      </c>
      <c r="C8" s="372">
        <v>60.477777000000003</v>
      </c>
      <c r="D8" s="372">
        <v>0.281055</v>
      </c>
      <c r="E8" s="396">
        <v>1</v>
      </c>
      <c r="F8" s="372">
        <v>60.758831999999998</v>
      </c>
      <c r="G8" s="373">
        <v>4.8000000000000001E-4</v>
      </c>
      <c r="H8" s="395">
        <v>834</v>
      </c>
      <c r="I8" s="373">
        <v>8.9190000000000005E-2</v>
      </c>
      <c r="J8" s="395"/>
      <c r="K8" s="372">
        <v>0.58670800000000001</v>
      </c>
      <c r="L8" s="381">
        <v>9.6559999999999997E-3</v>
      </c>
      <c r="M8" s="372">
        <v>2.601E-3</v>
      </c>
      <c r="N8" s="372">
        <v>-1.572E-3</v>
      </c>
    </row>
    <row r="9" spans="1:14" s="125" customFormat="1">
      <c r="A9" s="397"/>
      <c r="B9" s="398" t="s">
        <v>1000</v>
      </c>
      <c r="C9" s="372">
        <v>60.477777000000003</v>
      </c>
      <c r="D9" s="372">
        <v>0.281055</v>
      </c>
      <c r="E9" s="396">
        <v>1</v>
      </c>
      <c r="F9" s="372">
        <v>60.758831999999998</v>
      </c>
      <c r="G9" s="373">
        <v>4.7899999999999999E-4</v>
      </c>
      <c r="H9" s="395">
        <v>834</v>
      </c>
      <c r="I9" s="373">
        <v>8.9190000000000005E-2</v>
      </c>
      <c r="J9" s="395"/>
      <c r="K9" s="372">
        <v>0.58670800000000001</v>
      </c>
      <c r="L9" s="381">
        <v>9.6559999999999997E-3</v>
      </c>
      <c r="M9" s="372">
        <v>2.601E-3</v>
      </c>
      <c r="N9" s="372">
        <v>-1.572E-3</v>
      </c>
    </row>
    <row r="10" spans="1:14" s="125" customFormat="1">
      <c r="A10" s="397"/>
      <c r="B10" s="398" t="s">
        <v>1001</v>
      </c>
      <c r="C10" s="372">
        <v>0</v>
      </c>
      <c r="D10" s="372">
        <v>0</v>
      </c>
      <c r="E10" s="396">
        <v>0</v>
      </c>
      <c r="F10" s="372">
        <v>0</v>
      </c>
      <c r="G10" s="373">
        <v>0</v>
      </c>
      <c r="H10" s="395">
        <v>0</v>
      </c>
      <c r="I10" s="373">
        <v>0</v>
      </c>
      <c r="J10" s="395"/>
      <c r="K10" s="372">
        <v>0</v>
      </c>
      <c r="L10" s="381">
        <v>0</v>
      </c>
      <c r="M10" s="372">
        <v>0</v>
      </c>
      <c r="N10" s="372">
        <v>0</v>
      </c>
    </row>
    <row r="11" spans="1:14" s="125" customFormat="1">
      <c r="A11" s="397"/>
      <c r="B11" s="395" t="s">
        <v>1002</v>
      </c>
      <c r="C11" s="372">
        <v>14.546697999999999</v>
      </c>
      <c r="D11" s="372">
        <v>0</v>
      </c>
      <c r="E11" s="396">
        <v>0</v>
      </c>
      <c r="F11" s="372">
        <v>14.546697999999999</v>
      </c>
      <c r="G11" s="373">
        <v>2.1459999999999999E-3</v>
      </c>
      <c r="H11" s="395">
        <v>193</v>
      </c>
      <c r="I11" s="373">
        <v>9.0196999999999999E-2</v>
      </c>
      <c r="J11" s="395"/>
      <c r="K11" s="372">
        <v>0.44810100000000003</v>
      </c>
      <c r="L11" s="381">
        <v>3.0804000000000002E-2</v>
      </c>
      <c r="M11" s="372">
        <v>2.8159999999999999E-3</v>
      </c>
      <c r="N11" s="372">
        <v>-1.0759999999999999E-3</v>
      </c>
    </row>
    <row r="12" spans="1:14" s="125" customFormat="1">
      <c r="A12" s="397"/>
      <c r="B12" s="395" t="s">
        <v>1003</v>
      </c>
      <c r="C12" s="372">
        <v>11.28321</v>
      </c>
      <c r="D12" s="372">
        <v>0.04</v>
      </c>
      <c r="E12" s="396">
        <v>1</v>
      </c>
      <c r="F12" s="372">
        <v>11.32321</v>
      </c>
      <c r="G12" s="373">
        <v>4.81E-3</v>
      </c>
      <c r="H12" s="395">
        <v>150</v>
      </c>
      <c r="I12" s="373">
        <v>8.9381000000000002E-2</v>
      </c>
      <c r="J12" s="395"/>
      <c r="K12" s="372">
        <v>0.62001700000000004</v>
      </c>
      <c r="L12" s="381">
        <v>5.4755999999999999E-2</v>
      </c>
      <c r="M12" s="372">
        <v>4.8679999999999999E-3</v>
      </c>
      <c r="N12" s="372">
        <v>-1.6540000000000001E-3</v>
      </c>
    </row>
    <row r="13" spans="1:14" s="125" customFormat="1">
      <c r="A13" s="397"/>
      <c r="B13" s="395" t="s">
        <v>1004</v>
      </c>
      <c r="C13" s="372">
        <v>0</v>
      </c>
      <c r="D13" s="372">
        <v>0</v>
      </c>
      <c r="E13" s="396">
        <v>0</v>
      </c>
      <c r="F13" s="372">
        <v>0</v>
      </c>
      <c r="G13" s="373">
        <v>0</v>
      </c>
      <c r="H13" s="395">
        <v>0</v>
      </c>
      <c r="I13" s="373">
        <v>0</v>
      </c>
      <c r="J13" s="395"/>
      <c r="K13" s="372">
        <v>0</v>
      </c>
      <c r="L13" s="381">
        <v>0</v>
      </c>
      <c r="M13" s="372">
        <v>0</v>
      </c>
      <c r="N13" s="372">
        <v>0</v>
      </c>
    </row>
    <row r="14" spans="1:14" s="125" customFormat="1">
      <c r="A14" s="397"/>
      <c r="B14" s="395" t="s">
        <v>1005</v>
      </c>
      <c r="C14" s="372">
        <v>10.126587000000001</v>
      </c>
      <c r="D14" s="372">
        <v>0</v>
      </c>
      <c r="E14" s="396">
        <v>0</v>
      </c>
      <c r="F14" s="372">
        <v>10.126587000000001</v>
      </c>
      <c r="G14" s="373">
        <v>1.5959999999999998E-2</v>
      </c>
      <c r="H14" s="399">
        <v>140</v>
      </c>
      <c r="I14" s="373">
        <v>9.8621E-2</v>
      </c>
      <c r="J14" s="395"/>
      <c r="K14" s="372">
        <v>1.369248</v>
      </c>
      <c r="L14" s="381">
        <v>0.135213</v>
      </c>
      <c r="M14" s="372">
        <v>1.5938999999999998E-2</v>
      </c>
      <c r="N14" s="372">
        <v>-3.9659999999999999E-3</v>
      </c>
    </row>
    <row r="15" spans="1:14" s="125" customFormat="1">
      <c r="A15" s="397"/>
      <c r="B15" s="398" t="s">
        <v>1006</v>
      </c>
      <c r="C15" s="372">
        <v>10.126587000000001</v>
      </c>
      <c r="D15" s="372">
        <v>0</v>
      </c>
      <c r="E15" s="396">
        <v>0</v>
      </c>
      <c r="F15" s="372">
        <v>10.126587000000001</v>
      </c>
      <c r="G15" s="373">
        <v>1.5959000000000001E-2</v>
      </c>
      <c r="H15" s="395">
        <v>140</v>
      </c>
      <c r="I15" s="373">
        <v>9.8621E-2</v>
      </c>
      <c r="J15" s="395"/>
      <c r="K15" s="372">
        <v>1.369248</v>
      </c>
      <c r="L15" s="381">
        <v>0.135213</v>
      </c>
      <c r="M15" s="372">
        <v>1.5938999999999998E-2</v>
      </c>
      <c r="N15" s="372">
        <v>-3.9659999999999999E-3</v>
      </c>
    </row>
    <row r="16" spans="1:14" s="125" customFormat="1">
      <c r="A16" s="397"/>
      <c r="B16" s="398" t="s">
        <v>1007</v>
      </c>
      <c r="C16" s="372">
        <v>0</v>
      </c>
      <c r="D16" s="372">
        <v>0</v>
      </c>
      <c r="E16" s="396">
        <v>0</v>
      </c>
      <c r="F16" s="372">
        <v>0</v>
      </c>
      <c r="G16" s="373">
        <v>0</v>
      </c>
      <c r="H16" s="395">
        <v>0</v>
      </c>
      <c r="I16" s="373">
        <v>0</v>
      </c>
      <c r="J16" s="395"/>
      <c r="K16" s="372">
        <v>0</v>
      </c>
      <c r="L16" s="381">
        <v>0</v>
      </c>
      <c r="M16" s="372">
        <v>0</v>
      </c>
      <c r="N16" s="372">
        <v>0</v>
      </c>
    </row>
    <row r="17" spans="1:14" s="125" customFormat="1">
      <c r="A17" s="397"/>
      <c r="B17" s="395" t="s">
        <v>1008</v>
      </c>
      <c r="C17" s="372">
        <v>1.64273</v>
      </c>
      <c r="D17" s="372">
        <v>0</v>
      </c>
      <c r="E17" s="396">
        <v>0</v>
      </c>
      <c r="F17" s="372">
        <v>1.64273</v>
      </c>
      <c r="G17" s="373">
        <v>6.2148000000000002E-2</v>
      </c>
      <c r="H17" s="395">
        <v>25</v>
      </c>
      <c r="I17" s="373">
        <v>8.9911000000000005E-2</v>
      </c>
      <c r="J17" s="395"/>
      <c r="K17" s="372">
        <v>0.43836900000000001</v>
      </c>
      <c r="L17" s="381">
        <v>0.26685399999999998</v>
      </c>
      <c r="M17" s="372">
        <v>9.1839999999999995E-3</v>
      </c>
      <c r="N17" s="372">
        <v>-1.7110000000000001E-3</v>
      </c>
    </row>
    <row r="18" spans="1:14" s="125" customFormat="1">
      <c r="A18" s="397"/>
      <c r="B18" s="398" t="s">
        <v>1009</v>
      </c>
      <c r="C18" s="372">
        <v>0</v>
      </c>
      <c r="D18" s="372">
        <v>0</v>
      </c>
      <c r="E18" s="396">
        <v>0</v>
      </c>
      <c r="F18" s="372">
        <v>0</v>
      </c>
      <c r="G18" s="373">
        <v>0</v>
      </c>
      <c r="H18" s="395">
        <v>0</v>
      </c>
      <c r="I18" s="373">
        <v>0</v>
      </c>
      <c r="J18" s="395"/>
      <c r="K18" s="372">
        <v>0</v>
      </c>
      <c r="L18" s="381">
        <v>0</v>
      </c>
      <c r="M18" s="372">
        <v>0</v>
      </c>
      <c r="N18" s="372">
        <v>0</v>
      </c>
    </row>
    <row r="19" spans="1:14" s="125" customFormat="1">
      <c r="A19" s="397"/>
      <c r="B19" s="398" t="s">
        <v>1010</v>
      </c>
      <c r="C19" s="372">
        <v>1.64273</v>
      </c>
      <c r="D19" s="372">
        <v>0</v>
      </c>
      <c r="E19" s="396">
        <v>0</v>
      </c>
      <c r="F19" s="372">
        <v>1.64273</v>
      </c>
      <c r="G19" s="373">
        <v>6.2147000000000001E-2</v>
      </c>
      <c r="H19" s="395">
        <v>25</v>
      </c>
      <c r="I19" s="373">
        <v>8.9910000000000004E-2</v>
      </c>
      <c r="J19" s="395"/>
      <c r="K19" s="372">
        <v>0.43836900000000001</v>
      </c>
      <c r="L19" s="381">
        <v>0.26685399999999998</v>
      </c>
      <c r="M19" s="372">
        <v>9.1839999999999995E-3</v>
      </c>
      <c r="N19" s="372">
        <v>-1.7110000000000001E-3</v>
      </c>
    </row>
    <row r="20" spans="1:14" s="125" customFormat="1">
      <c r="A20" s="397"/>
      <c r="B20" s="395" t="s">
        <v>1011</v>
      </c>
      <c r="C20" s="372">
        <v>2.0840519999999998</v>
      </c>
      <c r="D20" s="372">
        <v>0</v>
      </c>
      <c r="E20" s="396">
        <v>0</v>
      </c>
      <c r="F20" s="372">
        <v>2.0840519999999998</v>
      </c>
      <c r="G20" s="373">
        <v>0.15782299999999999</v>
      </c>
      <c r="H20" s="395">
        <v>54</v>
      </c>
      <c r="I20" s="373">
        <v>9.6558000000000005E-2</v>
      </c>
      <c r="J20" s="395"/>
      <c r="K20" s="372">
        <v>0.84360599999999997</v>
      </c>
      <c r="L20" s="381">
        <v>0.40479100000000001</v>
      </c>
      <c r="M20" s="372">
        <v>3.2148999999999997E-2</v>
      </c>
      <c r="N20" s="372">
        <v>-2.682E-2</v>
      </c>
    </row>
    <row r="21" spans="1:14" s="125" customFormat="1">
      <c r="A21" s="397"/>
      <c r="B21" s="398" t="s">
        <v>1012</v>
      </c>
      <c r="C21" s="372">
        <v>1.5746089999999999</v>
      </c>
      <c r="D21" s="372">
        <v>0</v>
      </c>
      <c r="E21" s="396">
        <v>0</v>
      </c>
      <c r="F21" s="372">
        <v>1.5746089999999999</v>
      </c>
      <c r="G21" s="373">
        <v>0.13165299999999999</v>
      </c>
      <c r="H21" s="395">
        <v>27</v>
      </c>
      <c r="I21" s="373">
        <v>9.4904000000000002E-2</v>
      </c>
      <c r="J21" s="395"/>
      <c r="K21" s="372">
        <v>0.60335399999999995</v>
      </c>
      <c r="L21" s="381">
        <v>0.38317699999999999</v>
      </c>
      <c r="M21" s="372">
        <v>1.9817000000000001E-2</v>
      </c>
      <c r="N21" s="372">
        <v>-1.4803999999999999E-2</v>
      </c>
    </row>
    <row r="22" spans="1:14" s="125" customFormat="1">
      <c r="A22" s="397"/>
      <c r="B22" s="398" t="s">
        <v>1013</v>
      </c>
      <c r="C22" s="372">
        <v>0.50075199999999997</v>
      </c>
      <c r="D22" s="372">
        <v>0</v>
      </c>
      <c r="E22" s="396">
        <v>0</v>
      </c>
      <c r="F22" s="372">
        <v>0.50075199999999997</v>
      </c>
      <c r="G22" s="373">
        <v>0.23357900000000001</v>
      </c>
      <c r="H22" s="395">
        <v>13</v>
      </c>
      <c r="I22" s="373">
        <v>0.10209799999999999</v>
      </c>
      <c r="J22" s="395"/>
      <c r="K22" s="372">
        <v>0.23804600000000001</v>
      </c>
      <c r="L22" s="381">
        <v>0.47537800000000002</v>
      </c>
      <c r="M22" s="372">
        <v>1.1941999999999999E-2</v>
      </c>
      <c r="N22" s="372">
        <v>-1.1901E-2</v>
      </c>
    </row>
    <row r="23" spans="1:14" s="125" customFormat="1">
      <c r="A23" s="397"/>
      <c r="B23" s="398" t="s">
        <v>1014</v>
      </c>
      <c r="C23" s="372">
        <v>8.6910000000000008E-3</v>
      </c>
      <c r="D23" s="372">
        <v>0</v>
      </c>
      <c r="E23" s="396">
        <v>0</v>
      </c>
      <c r="F23" s="372">
        <v>8.6910000000000008E-3</v>
      </c>
      <c r="G23" s="373">
        <v>0.53409700000000004</v>
      </c>
      <c r="H23" s="395">
        <v>14</v>
      </c>
      <c r="I23" s="373">
        <v>7.6770000000000005E-2</v>
      </c>
      <c r="J23" s="395"/>
      <c r="K23" s="372">
        <v>2.2060000000000001E-3</v>
      </c>
      <c r="L23" s="381">
        <v>0.253828</v>
      </c>
      <c r="M23" s="372">
        <v>3.8999999999999999E-4</v>
      </c>
      <c r="N23" s="372">
        <v>-1.15E-4</v>
      </c>
    </row>
    <row r="24" spans="1:14" s="125" customFormat="1">
      <c r="A24" s="400"/>
      <c r="B24" s="395" t="s">
        <v>1015</v>
      </c>
      <c r="C24" s="372">
        <v>3.1207220000000002</v>
      </c>
      <c r="D24" s="372">
        <v>0</v>
      </c>
      <c r="E24" s="396">
        <v>0</v>
      </c>
      <c r="F24" s="372">
        <v>3.1207220000000002</v>
      </c>
      <c r="G24" s="373">
        <v>1</v>
      </c>
      <c r="H24" s="395">
        <v>50</v>
      </c>
      <c r="I24" s="373">
        <v>0.48812499999999998</v>
      </c>
      <c r="J24" s="395"/>
      <c r="K24" s="372">
        <v>10.197025</v>
      </c>
      <c r="L24" s="381">
        <v>3.267522</v>
      </c>
      <c r="M24" s="372">
        <v>0.70754300000000003</v>
      </c>
      <c r="N24" s="372">
        <v>-0.58197699999999997</v>
      </c>
    </row>
    <row r="25" spans="1:14" s="125" customFormat="1">
      <c r="A25" s="863" t="s">
        <v>1016</v>
      </c>
      <c r="B25" s="864"/>
      <c r="C25" s="401">
        <v>103.281775</v>
      </c>
      <c r="D25" s="401">
        <v>0.32105499999999998</v>
      </c>
      <c r="E25" s="402">
        <v>1</v>
      </c>
      <c r="F25" s="401">
        <v>103.60283</v>
      </c>
      <c r="G25" s="403">
        <v>3.6999999999999998E-2</v>
      </c>
      <c r="H25" s="404">
        <v>1446</v>
      </c>
      <c r="I25" s="403">
        <v>0.10245</v>
      </c>
      <c r="J25" s="124"/>
      <c r="K25" s="401">
        <v>14.503074</v>
      </c>
      <c r="L25" s="403">
        <v>0.139987</v>
      </c>
      <c r="M25" s="401">
        <v>0.77510000000000001</v>
      </c>
      <c r="N25" s="401">
        <v>-0.61877400000000005</v>
      </c>
    </row>
    <row r="26" spans="1:14">
      <c r="A26" s="405"/>
      <c r="B26" s="405"/>
      <c r="C26" s="405"/>
      <c r="D26" s="405"/>
      <c r="E26" s="405"/>
      <c r="F26" s="405"/>
      <c r="G26" s="405"/>
      <c r="H26" s="405"/>
      <c r="I26" s="405"/>
      <c r="J26" s="405"/>
      <c r="K26" s="405"/>
      <c r="L26" s="405"/>
      <c r="M26" s="405"/>
      <c r="N26" s="405"/>
    </row>
    <row r="27" spans="1:14" ht="15">
      <c r="A27" s="406"/>
      <c r="B27" s="405"/>
      <c r="C27" s="405"/>
      <c r="D27" s="405"/>
      <c r="E27" s="405"/>
      <c r="F27" s="405"/>
      <c r="G27" s="405"/>
      <c r="H27" s="405"/>
      <c r="I27" s="405"/>
      <c r="J27" s="405"/>
      <c r="K27" s="405"/>
      <c r="L27" s="405"/>
      <c r="M27" s="405"/>
      <c r="N27" s="405"/>
    </row>
    <row r="28" spans="1:14" s="390" customFormat="1" ht="105">
      <c r="A28" s="865" t="s">
        <v>984</v>
      </c>
      <c r="B28" s="173" t="s">
        <v>985</v>
      </c>
      <c r="C28" s="110" t="s">
        <v>986</v>
      </c>
      <c r="D28" s="110" t="s">
        <v>987</v>
      </c>
      <c r="E28" s="110" t="s">
        <v>988</v>
      </c>
      <c r="F28" s="110" t="s">
        <v>989</v>
      </c>
      <c r="G28" s="110" t="s">
        <v>990</v>
      </c>
      <c r="H28" s="110" t="s">
        <v>991</v>
      </c>
      <c r="I28" s="110" t="s">
        <v>992</v>
      </c>
      <c r="J28" s="110" t="s">
        <v>993</v>
      </c>
      <c r="K28" s="110" t="s">
        <v>994</v>
      </c>
      <c r="L28" s="110" t="s">
        <v>995</v>
      </c>
      <c r="M28" s="110" t="s">
        <v>996</v>
      </c>
      <c r="N28" s="110" t="s">
        <v>997</v>
      </c>
    </row>
    <row r="29" spans="1:14" s="391" customFormat="1">
      <c r="A29" s="866"/>
      <c r="B29" s="114" t="s">
        <v>197</v>
      </c>
      <c r="C29" s="114" t="s">
        <v>531</v>
      </c>
      <c r="D29" s="114" t="s">
        <v>198</v>
      </c>
      <c r="E29" s="114" t="s">
        <v>573</v>
      </c>
      <c r="F29" s="114" t="s">
        <v>199</v>
      </c>
      <c r="G29" s="114" t="s">
        <v>574</v>
      </c>
      <c r="H29" s="114" t="s">
        <v>575</v>
      </c>
      <c r="I29" s="114" t="s">
        <v>576</v>
      </c>
      <c r="J29" s="114" t="s">
        <v>577</v>
      </c>
      <c r="K29" s="114" t="s">
        <v>578</v>
      </c>
      <c r="L29" s="114" t="s">
        <v>579</v>
      </c>
      <c r="M29" s="114" t="s">
        <v>580</v>
      </c>
      <c r="N29" s="114" t="s">
        <v>581</v>
      </c>
    </row>
    <row r="30" spans="1:14" s="125" customFormat="1" ht="45">
      <c r="A30" s="392" t="s">
        <v>1017</v>
      </c>
      <c r="B30" s="124"/>
      <c r="C30" s="393"/>
      <c r="D30" s="124"/>
      <c r="E30" s="124"/>
      <c r="F30" s="124"/>
      <c r="G30" s="124"/>
      <c r="H30" s="124"/>
      <c r="I30" s="124"/>
      <c r="J30" s="124"/>
      <c r="K30" s="124"/>
      <c r="L30" s="124"/>
      <c r="M30" s="124"/>
      <c r="N30" s="124"/>
    </row>
    <row r="31" spans="1:14" s="125" customFormat="1">
      <c r="A31" s="394"/>
      <c r="B31" s="395" t="s">
        <v>999</v>
      </c>
      <c r="C31" s="372">
        <v>2984.1593819999998</v>
      </c>
      <c r="D31" s="372">
        <v>12.942576000000001</v>
      </c>
      <c r="E31" s="396">
        <v>1</v>
      </c>
      <c r="F31" s="372">
        <v>2997.1019580000002</v>
      </c>
      <c r="G31" s="373">
        <v>3.48E-4</v>
      </c>
      <c r="H31" s="399">
        <v>22452</v>
      </c>
      <c r="I31" s="373">
        <v>0.11989</v>
      </c>
      <c r="J31" s="395"/>
      <c r="K31" s="372">
        <v>39.588090999999999</v>
      </c>
      <c r="L31" s="381">
        <v>1.3209E-2</v>
      </c>
      <c r="M31" s="372">
        <v>0.125555</v>
      </c>
      <c r="N31" s="372">
        <v>-0.38163900000000001</v>
      </c>
    </row>
    <row r="32" spans="1:14" s="125" customFormat="1">
      <c r="A32" s="397"/>
      <c r="B32" s="398" t="s">
        <v>1000</v>
      </c>
      <c r="C32" s="372">
        <v>2984.1593819999998</v>
      </c>
      <c r="D32" s="372">
        <v>12.942576000000001</v>
      </c>
      <c r="E32" s="396">
        <v>1</v>
      </c>
      <c r="F32" s="372">
        <v>2997.1019580000002</v>
      </c>
      <c r="G32" s="373">
        <v>3.4699999999999998E-4</v>
      </c>
      <c r="H32" s="399">
        <v>22452</v>
      </c>
      <c r="I32" s="373">
        <v>0.119889</v>
      </c>
      <c r="J32" s="395"/>
      <c r="K32" s="372">
        <v>39.588090999999999</v>
      </c>
      <c r="L32" s="381">
        <v>1.3209E-2</v>
      </c>
      <c r="M32" s="372">
        <v>0.125555</v>
      </c>
      <c r="N32" s="372">
        <v>-0.38163900000000001</v>
      </c>
    </row>
    <row r="33" spans="1:14" s="125" customFormat="1">
      <c r="A33" s="397"/>
      <c r="B33" s="398" t="s">
        <v>1001</v>
      </c>
      <c r="C33" s="372">
        <v>0</v>
      </c>
      <c r="D33" s="372">
        <v>0</v>
      </c>
      <c r="E33" s="396">
        <v>0</v>
      </c>
      <c r="F33" s="372">
        <v>0</v>
      </c>
      <c r="G33" s="373">
        <v>0</v>
      </c>
      <c r="H33" s="395">
        <v>0</v>
      </c>
      <c r="I33" s="373">
        <v>0</v>
      </c>
      <c r="J33" s="395"/>
      <c r="K33" s="372">
        <v>0</v>
      </c>
      <c r="L33" s="381">
        <v>0</v>
      </c>
      <c r="M33" s="372">
        <v>0</v>
      </c>
      <c r="N33" s="372">
        <v>0</v>
      </c>
    </row>
    <row r="34" spans="1:14" s="125" customFormat="1">
      <c r="A34" s="397"/>
      <c r="B34" s="395" t="s">
        <v>1002</v>
      </c>
      <c r="C34" s="372">
        <v>814.14882799999998</v>
      </c>
      <c r="D34" s="372">
        <v>2.057455</v>
      </c>
      <c r="E34" s="396">
        <v>1</v>
      </c>
      <c r="F34" s="372">
        <v>816.20628199999999</v>
      </c>
      <c r="G34" s="373">
        <v>1.619E-3</v>
      </c>
      <c r="H34" s="399">
        <v>6920</v>
      </c>
      <c r="I34" s="373">
        <v>0.12463100000000001</v>
      </c>
      <c r="J34" s="395"/>
      <c r="K34" s="372">
        <v>36.961224000000001</v>
      </c>
      <c r="L34" s="381">
        <v>4.5283999999999998E-2</v>
      </c>
      <c r="M34" s="372">
        <v>0.164794</v>
      </c>
      <c r="N34" s="372">
        <v>-0.38762600000000003</v>
      </c>
    </row>
    <row r="35" spans="1:14" s="125" customFormat="1">
      <c r="A35" s="397"/>
      <c r="B35" s="395" t="s">
        <v>1003</v>
      </c>
      <c r="C35" s="372">
        <v>239.07336799999999</v>
      </c>
      <c r="D35" s="372">
        <v>0.27157700000000001</v>
      </c>
      <c r="E35" s="396">
        <v>1</v>
      </c>
      <c r="F35" s="372">
        <v>239.344945</v>
      </c>
      <c r="G35" s="373">
        <v>4.4489999999999998E-3</v>
      </c>
      <c r="H35" s="399">
        <v>2032</v>
      </c>
      <c r="I35" s="373">
        <v>0.13142999999999999</v>
      </c>
      <c r="J35" s="395"/>
      <c r="K35" s="372">
        <v>23.938683000000001</v>
      </c>
      <c r="L35" s="381">
        <v>0.100018</v>
      </c>
      <c r="M35" s="372">
        <v>0.139985</v>
      </c>
      <c r="N35" s="372">
        <v>-0.21368500000000001</v>
      </c>
    </row>
    <row r="36" spans="1:14" s="125" customFormat="1">
      <c r="A36" s="397"/>
      <c r="B36" s="395" t="s">
        <v>1004</v>
      </c>
      <c r="C36" s="372">
        <v>0</v>
      </c>
      <c r="D36" s="372">
        <v>0</v>
      </c>
      <c r="E36" s="396">
        <v>0</v>
      </c>
      <c r="F36" s="372">
        <v>0</v>
      </c>
      <c r="G36" s="373">
        <v>0</v>
      </c>
      <c r="H36" s="395">
        <v>0</v>
      </c>
      <c r="I36" s="373">
        <v>0</v>
      </c>
      <c r="J36" s="395"/>
      <c r="K36" s="372">
        <v>0</v>
      </c>
      <c r="L36" s="381">
        <v>0</v>
      </c>
      <c r="M36" s="372">
        <v>0</v>
      </c>
      <c r="N36" s="372">
        <v>0</v>
      </c>
    </row>
    <row r="37" spans="1:14" s="125" customFormat="1">
      <c r="A37" s="397"/>
      <c r="B37" s="395" t="s">
        <v>1005</v>
      </c>
      <c r="C37" s="372">
        <v>214.74659</v>
      </c>
      <c r="D37" s="372">
        <v>0.29864200000000002</v>
      </c>
      <c r="E37" s="396">
        <v>1</v>
      </c>
      <c r="F37" s="372">
        <v>215.045232</v>
      </c>
      <c r="G37" s="373">
        <v>1.0671999999999999E-2</v>
      </c>
      <c r="H37" s="399">
        <v>1775</v>
      </c>
      <c r="I37" s="373">
        <v>0.13287599999999999</v>
      </c>
      <c r="J37" s="395"/>
      <c r="K37" s="372">
        <v>39.522300999999999</v>
      </c>
      <c r="L37" s="381">
        <v>0.183786</v>
      </c>
      <c r="M37" s="372">
        <v>0.30427799999999999</v>
      </c>
      <c r="N37" s="372">
        <v>-0.26519100000000001</v>
      </c>
    </row>
    <row r="38" spans="1:14" s="125" customFormat="1">
      <c r="A38" s="397"/>
      <c r="B38" s="398" t="s">
        <v>1006</v>
      </c>
      <c r="C38" s="372">
        <v>210.861952</v>
      </c>
      <c r="D38" s="372">
        <v>0.29864200000000002</v>
      </c>
      <c r="E38" s="396">
        <v>1</v>
      </c>
      <c r="F38" s="372">
        <v>211.160594</v>
      </c>
      <c r="G38" s="373">
        <v>1.0500000000000001E-2</v>
      </c>
      <c r="H38" s="399">
        <v>1762</v>
      </c>
      <c r="I38" s="373">
        <v>0.13320199999999999</v>
      </c>
      <c r="J38" s="395"/>
      <c r="K38" s="372">
        <v>38.596094000000001</v>
      </c>
      <c r="L38" s="381">
        <v>0.182781</v>
      </c>
      <c r="M38" s="372">
        <v>0.29533500000000001</v>
      </c>
      <c r="N38" s="372">
        <v>-0.26472600000000002</v>
      </c>
    </row>
    <row r="39" spans="1:14" s="125" customFormat="1">
      <c r="A39" s="397"/>
      <c r="B39" s="398" t="s">
        <v>1007</v>
      </c>
      <c r="C39" s="372">
        <v>3.8846379999999998</v>
      </c>
      <c r="D39" s="372">
        <v>0</v>
      </c>
      <c r="E39" s="396">
        <v>0</v>
      </c>
      <c r="F39" s="372">
        <v>3.8846379999999998</v>
      </c>
      <c r="G39" s="373">
        <v>0.02</v>
      </c>
      <c r="H39" s="395">
        <v>13</v>
      </c>
      <c r="I39" s="373">
        <v>0.115107</v>
      </c>
      <c r="J39" s="395"/>
      <c r="K39" s="372">
        <v>0.926207</v>
      </c>
      <c r="L39" s="381">
        <v>0.238428</v>
      </c>
      <c r="M39" s="372">
        <v>8.9429999999999996E-3</v>
      </c>
      <c r="N39" s="372">
        <v>-4.6500000000000003E-4</v>
      </c>
    </row>
    <row r="40" spans="1:14" s="125" customFormat="1">
      <c r="A40" s="397"/>
      <c r="B40" s="395" t="s">
        <v>1008</v>
      </c>
      <c r="C40" s="372">
        <v>173.899427</v>
      </c>
      <c r="D40" s="372">
        <v>0.14604500000000001</v>
      </c>
      <c r="E40" s="396">
        <v>1</v>
      </c>
      <c r="F40" s="372">
        <v>174.04547199999999</v>
      </c>
      <c r="G40" s="373">
        <v>3.5950000000000003E-2</v>
      </c>
      <c r="H40" s="399">
        <v>1496</v>
      </c>
      <c r="I40" s="373">
        <v>0.12889700000000001</v>
      </c>
      <c r="J40" s="395"/>
      <c r="K40" s="372">
        <v>64.021969999999996</v>
      </c>
      <c r="L40" s="381">
        <v>0.36784600000000001</v>
      </c>
      <c r="M40" s="372">
        <v>0.80495300000000003</v>
      </c>
      <c r="N40" s="372">
        <v>-1.200253</v>
      </c>
    </row>
    <row r="41" spans="1:14" s="125" customFormat="1">
      <c r="A41" s="397"/>
      <c r="B41" s="398" t="s">
        <v>1009</v>
      </c>
      <c r="C41" s="372">
        <v>116.23433300000001</v>
      </c>
      <c r="D41" s="372">
        <v>0.14604500000000001</v>
      </c>
      <c r="E41" s="396">
        <v>1</v>
      </c>
      <c r="F41" s="372">
        <v>116.380377</v>
      </c>
      <c r="G41" s="373">
        <v>2.6578999999999998E-2</v>
      </c>
      <c r="H41" s="399">
        <v>1010</v>
      </c>
      <c r="I41" s="373">
        <v>0.12936700000000001</v>
      </c>
      <c r="J41" s="395"/>
      <c r="K41" s="372">
        <v>37.009757999999998</v>
      </c>
      <c r="L41" s="381">
        <v>0.31800699999999998</v>
      </c>
      <c r="M41" s="372">
        <v>0.40018300000000001</v>
      </c>
      <c r="N41" s="372">
        <v>-0.31474600000000003</v>
      </c>
    </row>
    <row r="42" spans="1:14" s="125" customFormat="1">
      <c r="A42" s="397"/>
      <c r="B42" s="398" t="s">
        <v>1010</v>
      </c>
      <c r="C42" s="372">
        <v>57.665094000000003</v>
      </c>
      <c r="D42" s="372">
        <v>0</v>
      </c>
      <c r="E42" s="396">
        <v>0</v>
      </c>
      <c r="F42" s="372">
        <v>57.665094000000003</v>
      </c>
      <c r="G42" s="373">
        <v>5.4859999999999999E-2</v>
      </c>
      <c r="H42" s="395">
        <v>486</v>
      </c>
      <c r="I42" s="373">
        <v>0.12794900000000001</v>
      </c>
      <c r="J42" s="395"/>
      <c r="K42" s="372">
        <v>27.012212000000002</v>
      </c>
      <c r="L42" s="381">
        <v>0.46843299999999999</v>
      </c>
      <c r="M42" s="372">
        <v>0.40477000000000002</v>
      </c>
      <c r="N42" s="372">
        <v>-0.88550799999999996</v>
      </c>
    </row>
    <row r="43" spans="1:14" s="125" customFormat="1">
      <c r="A43" s="397"/>
      <c r="B43" s="395" t="s">
        <v>1011</v>
      </c>
      <c r="C43" s="372">
        <v>59.679025000000003</v>
      </c>
      <c r="D43" s="372">
        <v>0.10100000000000001</v>
      </c>
      <c r="E43" s="396">
        <v>1</v>
      </c>
      <c r="F43" s="372">
        <v>59.780025000000002</v>
      </c>
      <c r="G43" s="373">
        <v>0.182309</v>
      </c>
      <c r="H43" s="395">
        <v>618</v>
      </c>
      <c r="I43" s="373">
        <v>0.12822700000000001</v>
      </c>
      <c r="J43" s="395"/>
      <c r="K43" s="372">
        <v>42.426791000000001</v>
      </c>
      <c r="L43" s="381">
        <v>0.70971499999999998</v>
      </c>
      <c r="M43" s="372">
        <v>1.417918</v>
      </c>
      <c r="N43" s="372">
        <v>-2.6741359999999998</v>
      </c>
    </row>
    <row r="44" spans="1:14" s="125" customFormat="1">
      <c r="A44" s="397"/>
      <c r="B44" s="398" t="s">
        <v>1012</v>
      </c>
      <c r="C44" s="372">
        <v>36.535147000000002</v>
      </c>
      <c r="D44" s="372">
        <v>0.10100000000000001</v>
      </c>
      <c r="E44" s="396">
        <v>1</v>
      </c>
      <c r="F44" s="372">
        <v>36.636147000000001</v>
      </c>
      <c r="G44" s="373">
        <v>0.11573</v>
      </c>
      <c r="H44" s="395">
        <v>340</v>
      </c>
      <c r="I44" s="373">
        <v>0.12499300000000001</v>
      </c>
      <c r="J44" s="395"/>
      <c r="K44" s="372">
        <v>23.321895999999999</v>
      </c>
      <c r="L44" s="381">
        <v>0.63658199999999998</v>
      </c>
      <c r="M44" s="372">
        <v>0.52995899999999996</v>
      </c>
      <c r="N44" s="372">
        <v>-1.3795059999999999</v>
      </c>
    </row>
    <row r="45" spans="1:14" s="125" customFormat="1">
      <c r="A45" s="397"/>
      <c r="B45" s="398" t="s">
        <v>1013</v>
      </c>
      <c r="C45" s="372">
        <v>23.135214000000001</v>
      </c>
      <c r="D45" s="372">
        <v>0</v>
      </c>
      <c r="E45" s="396">
        <v>0</v>
      </c>
      <c r="F45" s="372">
        <v>23.135214000000001</v>
      </c>
      <c r="G45" s="373">
        <v>0.28743999999999997</v>
      </c>
      <c r="H45" s="395">
        <v>200</v>
      </c>
      <c r="I45" s="373">
        <v>0.13333999999999999</v>
      </c>
      <c r="J45" s="395"/>
      <c r="K45" s="372">
        <v>19.10473</v>
      </c>
      <c r="L45" s="381">
        <v>0.82578600000000002</v>
      </c>
      <c r="M45" s="372">
        <v>0.88671500000000003</v>
      </c>
      <c r="N45" s="372">
        <v>-1.294629</v>
      </c>
    </row>
    <row r="46" spans="1:14" s="125" customFormat="1">
      <c r="A46" s="397"/>
      <c r="B46" s="398" t="s">
        <v>1014</v>
      </c>
      <c r="C46" s="372">
        <v>8.6650000000000008E-3</v>
      </c>
      <c r="D46" s="372">
        <v>0</v>
      </c>
      <c r="E46" s="396">
        <v>0</v>
      </c>
      <c r="F46" s="372">
        <v>8.6650000000000008E-3</v>
      </c>
      <c r="G46" s="373">
        <v>0.99</v>
      </c>
      <c r="H46" s="395">
        <v>78</v>
      </c>
      <c r="I46" s="373">
        <v>0.14499899999999999</v>
      </c>
      <c r="J46" s="395"/>
      <c r="K46" s="372">
        <v>1.65E-4</v>
      </c>
      <c r="L46" s="381">
        <v>1.9085000000000001E-2</v>
      </c>
      <c r="M46" s="372">
        <v>1.2440000000000001E-3</v>
      </c>
      <c r="N46" s="372">
        <v>0</v>
      </c>
    </row>
    <row r="47" spans="1:14" s="125" customFormat="1">
      <c r="A47" s="400"/>
      <c r="B47" s="395" t="s">
        <v>1015</v>
      </c>
      <c r="C47" s="372">
        <v>93.032757000000004</v>
      </c>
      <c r="D47" s="372">
        <v>3.2173E-2</v>
      </c>
      <c r="E47" s="396">
        <v>1</v>
      </c>
      <c r="F47" s="372">
        <v>93.064930000000004</v>
      </c>
      <c r="G47" s="373">
        <v>1</v>
      </c>
      <c r="H47" s="395">
        <v>863</v>
      </c>
      <c r="I47" s="373">
        <v>0.50971</v>
      </c>
      <c r="J47" s="395"/>
      <c r="K47" s="372">
        <v>264.32526100000001</v>
      </c>
      <c r="L47" s="381">
        <v>2.8402240000000001</v>
      </c>
      <c r="M47" s="372">
        <v>26.290130000000001</v>
      </c>
      <c r="N47" s="372">
        <v>-7.9772220000000003</v>
      </c>
    </row>
    <row r="48" spans="1:14" s="125" customFormat="1">
      <c r="A48" s="863" t="s">
        <v>1016</v>
      </c>
      <c r="B48" s="864"/>
      <c r="C48" s="401">
        <v>4578.7393760000004</v>
      </c>
      <c r="D48" s="401">
        <v>15.849468</v>
      </c>
      <c r="E48" s="402">
        <v>1</v>
      </c>
      <c r="F48" s="401">
        <v>4594.5888439999999</v>
      </c>
      <c r="G48" s="403">
        <v>2.52E-2</v>
      </c>
      <c r="H48" s="404">
        <v>36156</v>
      </c>
      <c r="I48" s="403">
        <v>0.13028699999999999</v>
      </c>
      <c r="J48" s="124"/>
      <c r="K48" s="401">
        <v>510.78432199999997</v>
      </c>
      <c r="L48" s="403">
        <v>0.11117100000000001</v>
      </c>
      <c r="M48" s="401">
        <v>29.247612</v>
      </c>
      <c r="N48" s="401">
        <v>-13.099752000000001</v>
      </c>
    </row>
    <row r="49" spans="1:14">
      <c r="A49" s="405"/>
      <c r="B49" s="405"/>
      <c r="C49" s="405"/>
      <c r="D49" s="405"/>
      <c r="E49" s="405"/>
      <c r="F49" s="405"/>
      <c r="G49" s="405"/>
      <c r="H49" s="405"/>
      <c r="I49" s="405"/>
      <c r="J49" s="405"/>
      <c r="K49" s="405"/>
      <c r="L49" s="405"/>
      <c r="M49" s="405"/>
      <c r="N49" s="405"/>
    </row>
    <row r="50" spans="1:14" ht="15">
      <c r="A50" s="406"/>
      <c r="B50" s="405"/>
      <c r="C50" s="405"/>
      <c r="D50" s="405"/>
      <c r="E50" s="405"/>
      <c r="F50" s="405"/>
      <c r="G50" s="405"/>
      <c r="H50" s="405"/>
      <c r="I50" s="405"/>
      <c r="J50" s="405"/>
      <c r="K50" s="405"/>
      <c r="L50" s="405"/>
      <c r="M50" s="405"/>
      <c r="N50" s="405"/>
    </row>
    <row r="51" spans="1:14" s="390" customFormat="1" ht="105">
      <c r="A51" s="865" t="s">
        <v>984</v>
      </c>
      <c r="B51" s="173" t="s">
        <v>985</v>
      </c>
      <c r="C51" s="110" t="s">
        <v>986</v>
      </c>
      <c r="D51" s="110" t="s">
        <v>987</v>
      </c>
      <c r="E51" s="110" t="s">
        <v>988</v>
      </c>
      <c r="F51" s="110" t="s">
        <v>989</v>
      </c>
      <c r="G51" s="110" t="s">
        <v>990</v>
      </c>
      <c r="H51" s="110" t="s">
        <v>991</v>
      </c>
      <c r="I51" s="110" t="s">
        <v>992</v>
      </c>
      <c r="J51" s="110" t="s">
        <v>993</v>
      </c>
      <c r="K51" s="110" t="s">
        <v>994</v>
      </c>
      <c r="L51" s="110" t="s">
        <v>995</v>
      </c>
      <c r="M51" s="110" t="s">
        <v>996</v>
      </c>
      <c r="N51" s="110" t="s">
        <v>997</v>
      </c>
    </row>
    <row r="52" spans="1:14" s="391" customFormat="1">
      <c r="A52" s="866"/>
      <c r="B52" s="114" t="s">
        <v>197</v>
      </c>
      <c r="C52" s="114" t="s">
        <v>531</v>
      </c>
      <c r="D52" s="114" t="s">
        <v>198</v>
      </c>
      <c r="E52" s="114" t="s">
        <v>573</v>
      </c>
      <c r="F52" s="114" t="s">
        <v>199</v>
      </c>
      <c r="G52" s="114" t="s">
        <v>574</v>
      </c>
      <c r="H52" s="114" t="s">
        <v>575</v>
      </c>
      <c r="I52" s="114" t="s">
        <v>576</v>
      </c>
      <c r="J52" s="114" t="s">
        <v>577</v>
      </c>
      <c r="K52" s="114" t="s">
        <v>578</v>
      </c>
      <c r="L52" s="114" t="s">
        <v>579</v>
      </c>
      <c r="M52" s="114" t="s">
        <v>580</v>
      </c>
      <c r="N52" s="114" t="s">
        <v>581</v>
      </c>
    </row>
    <row r="53" spans="1:14" s="125" customFormat="1" ht="15">
      <c r="A53" s="392" t="s">
        <v>1018</v>
      </c>
      <c r="B53" s="124"/>
      <c r="C53" s="393"/>
      <c r="D53" s="124"/>
      <c r="E53" s="124"/>
      <c r="F53" s="124"/>
      <c r="G53" s="124"/>
      <c r="H53" s="124"/>
      <c r="I53" s="124"/>
      <c r="J53" s="124"/>
      <c r="K53" s="124"/>
      <c r="L53" s="124"/>
      <c r="M53" s="124"/>
      <c r="N53" s="124"/>
    </row>
    <row r="54" spans="1:14" s="125" customFormat="1">
      <c r="A54" s="394"/>
      <c r="B54" s="395" t="s">
        <v>999</v>
      </c>
      <c r="C54" s="372">
        <v>2.1802709999999998</v>
      </c>
      <c r="D54" s="372">
        <v>0.1797</v>
      </c>
      <c r="E54" s="396">
        <v>0.55000000000000004</v>
      </c>
      <c r="F54" s="372">
        <v>2.2799710000000002</v>
      </c>
      <c r="G54" s="373">
        <v>4.8000000000000001E-4</v>
      </c>
      <c r="H54" s="395">
        <v>19</v>
      </c>
      <c r="I54" s="373">
        <v>0.15129400000000001</v>
      </c>
      <c r="J54" s="395"/>
      <c r="K54" s="372">
        <v>3.9768999999999999E-2</v>
      </c>
      <c r="L54" s="381">
        <v>1.7443E-2</v>
      </c>
      <c r="M54" s="372">
        <v>1.66E-4</v>
      </c>
      <c r="N54" s="372">
        <v>-1.64E-4</v>
      </c>
    </row>
    <row r="55" spans="1:14" s="125" customFormat="1">
      <c r="A55" s="397"/>
      <c r="B55" s="398" t="s">
        <v>1000</v>
      </c>
      <c r="C55" s="372">
        <v>2.1802709999999998</v>
      </c>
      <c r="D55" s="372">
        <v>0.1797</v>
      </c>
      <c r="E55" s="396">
        <v>0.55000000000000004</v>
      </c>
      <c r="F55" s="372">
        <v>2.2799710000000002</v>
      </c>
      <c r="G55" s="373">
        <v>4.7899999999999999E-4</v>
      </c>
      <c r="H55" s="395">
        <v>19</v>
      </c>
      <c r="I55" s="373">
        <v>0.15129300000000001</v>
      </c>
      <c r="J55" s="395"/>
      <c r="K55" s="372">
        <v>3.9768999999999999E-2</v>
      </c>
      <c r="L55" s="381">
        <v>1.7443E-2</v>
      </c>
      <c r="M55" s="372">
        <v>1.66E-4</v>
      </c>
      <c r="N55" s="372">
        <v>-1.64E-4</v>
      </c>
    </row>
    <row r="56" spans="1:14" s="125" customFormat="1">
      <c r="A56" s="397"/>
      <c r="B56" s="398" t="s">
        <v>1001</v>
      </c>
      <c r="C56" s="372">
        <v>0</v>
      </c>
      <c r="D56" s="372">
        <v>0</v>
      </c>
      <c r="E56" s="396">
        <v>0</v>
      </c>
      <c r="F56" s="372">
        <v>0</v>
      </c>
      <c r="G56" s="373">
        <v>0</v>
      </c>
      <c r="H56" s="395">
        <v>0</v>
      </c>
      <c r="I56" s="373">
        <v>0</v>
      </c>
      <c r="J56" s="395"/>
      <c r="K56" s="372">
        <v>0</v>
      </c>
      <c r="L56" s="381">
        <v>0</v>
      </c>
      <c r="M56" s="372">
        <v>0</v>
      </c>
      <c r="N56" s="372">
        <v>0</v>
      </c>
    </row>
    <row r="57" spans="1:14" s="125" customFormat="1">
      <c r="A57" s="397"/>
      <c r="B57" s="395" t="s">
        <v>1002</v>
      </c>
      <c r="C57" s="372">
        <v>3.015803</v>
      </c>
      <c r="D57" s="372">
        <v>0.1</v>
      </c>
      <c r="E57" s="396">
        <v>0.2</v>
      </c>
      <c r="F57" s="372">
        <v>3.035803</v>
      </c>
      <c r="G57" s="373">
        <v>2.1489999999999999E-3</v>
      </c>
      <c r="H57" s="395">
        <v>30</v>
      </c>
      <c r="I57" s="373">
        <v>0.220219</v>
      </c>
      <c r="J57" s="395"/>
      <c r="K57" s="372">
        <v>0.22962199999999999</v>
      </c>
      <c r="L57" s="381">
        <v>7.5637999999999997E-2</v>
      </c>
      <c r="M57" s="372">
        <v>1.4369999999999999E-3</v>
      </c>
      <c r="N57" s="372">
        <v>-9.4300000000000004E-4</v>
      </c>
    </row>
    <row r="58" spans="1:14" s="125" customFormat="1">
      <c r="A58" s="397"/>
      <c r="B58" s="395" t="s">
        <v>1003</v>
      </c>
      <c r="C58" s="372">
        <v>0.92982699999999996</v>
      </c>
      <c r="D58" s="372">
        <v>0.15</v>
      </c>
      <c r="E58" s="396">
        <v>0.2</v>
      </c>
      <c r="F58" s="372">
        <v>0.95982699999999999</v>
      </c>
      <c r="G58" s="373">
        <v>4.81E-3</v>
      </c>
      <c r="H58" s="395">
        <v>21</v>
      </c>
      <c r="I58" s="373">
        <v>0.22919200000000001</v>
      </c>
      <c r="J58" s="395"/>
      <c r="K58" s="372">
        <v>0.124987</v>
      </c>
      <c r="L58" s="381">
        <v>0.130218</v>
      </c>
      <c r="M58" s="372">
        <v>1.0579999999999999E-3</v>
      </c>
      <c r="N58" s="372">
        <v>-5.1599999999999997E-4</v>
      </c>
    </row>
    <row r="59" spans="1:14" s="125" customFormat="1">
      <c r="A59" s="397"/>
      <c r="B59" s="395" t="s">
        <v>1004</v>
      </c>
      <c r="C59" s="372">
        <v>0</v>
      </c>
      <c r="D59" s="372">
        <v>0</v>
      </c>
      <c r="E59" s="396">
        <v>0</v>
      </c>
      <c r="F59" s="372">
        <v>0</v>
      </c>
      <c r="G59" s="373">
        <v>0</v>
      </c>
      <c r="H59" s="395">
        <v>0</v>
      </c>
      <c r="I59" s="373">
        <v>0</v>
      </c>
      <c r="J59" s="395"/>
      <c r="K59" s="372">
        <v>0</v>
      </c>
      <c r="L59" s="381">
        <v>0</v>
      </c>
      <c r="M59" s="372">
        <v>0</v>
      </c>
      <c r="N59" s="372">
        <v>0</v>
      </c>
    </row>
    <row r="60" spans="1:14" s="125" customFormat="1">
      <c r="A60" s="397"/>
      <c r="B60" s="395" t="s">
        <v>1005</v>
      </c>
      <c r="C60" s="372">
        <v>7.2189860000000001</v>
      </c>
      <c r="D60" s="372">
        <v>0.70511800000000002</v>
      </c>
      <c r="E60" s="396">
        <v>0.28000000000000003</v>
      </c>
      <c r="F60" s="372">
        <v>7.41371</v>
      </c>
      <c r="G60" s="373">
        <v>1.5959999999999998E-2</v>
      </c>
      <c r="H60" s="399">
        <v>98</v>
      </c>
      <c r="I60" s="373">
        <v>0.22514000000000001</v>
      </c>
      <c r="J60" s="395"/>
      <c r="K60" s="372">
        <v>1.630695</v>
      </c>
      <c r="L60" s="381">
        <v>0.21995700000000001</v>
      </c>
      <c r="M60" s="372">
        <v>2.6638999999999999E-2</v>
      </c>
      <c r="N60" s="372">
        <v>-1.1195E-2</v>
      </c>
    </row>
    <row r="61" spans="1:14" s="125" customFormat="1">
      <c r="A61" s="397"/>
      <c r="B61" s="398" t="s">
        <v>1006</v>
      </c>
      <c r="C61" s="372">
        <v>7.2189860000000001</v>
      </c>
      <c r="D61" s="372">
        <v>0.70511800000000002</v>
      </c>
      <c r="E61" s="396">
        <v>0.28000000000000003</v>
      </c>
      <c r="F61" s="372">
        <v>7.41371</v>
      </c>
      <c r="G61" s="373">
        <v>1.5959999999999998E-2</v>
      </c>
      <c r="H61" s="395">
        <v>98</v>
      </c>
      <c r="I61" s="373">
        <v>0.22514000000000001</v>
      </c>
      <c r="J61" s="395"/>
      <c r="K61" s="372">
        <v>1.630695</v>
      </c>
      <c r="L61" s="381">
        <v>0.21995700000000001</v>
      </c>
      <c r="M61" s="372">
        <v>2.6638999999999999E-2</v>
      </c>
      <c r="N61" s="372">
        <v>-1.1195E-2</v>
      </c>
    </row>
    <row r="62" spans="1:14" s="125" customFormat="1">
      <c r="A62" s="397"/>
      <c r="B62" s="398" t="s">
        <v>1007</v>
      </c>
      <c r="C62" s="372">
        <v>0</v>
      </c>
      <c r="D62" s="372">
        <v>0</v>
      </c>
      <c r="E62" s="396">
        <v>0</v>
      </c>
      <c r="F62" s="372">
        <v>0</v>
      </c>
      <c r="G62" s="373">
        <v>0</v>
      </c>
      <c r="H62" s="395">
        <v>0</v>
      </c>
      <c r="I62" s="373">
        <v>0</v>
      </c>
      <c r="J62" s="395"/>
      <c r="K62" s="372">
        <v>0</v>
      </c>
      <c r="L62" s="381">
        <v>0</v>
      </c>
      <c r="M62" s="372">
        <v>0</v>
      </c>
      <c r="N62" s="372">
        <v>0</v>
      </c>
    </row>
    <row r="63" spans="1:14" s="125" customFormat="1">
      <c r="A63" s="397"/>
      <c r="B63" s="395" t="s">
        <v>1008</v>
      </c>
      <c r="C63" s="372">
        <v>1.194679</v>
      </c>
      <c r="D63" s="372">
        <v>0</v>
      </c>
      <c r="E63" s="396">
        <v>0</v>
      </c>
      <c r="F63" s="372">
        <v>1.194679</v>
      </c>
      <c r="G63" s="373">
        <v>6.2300000000000001E-2</v>
      </c>
      <c r="H63" s="395">
        <v>20</v>
      </c>
      <c r="I63" s="373">
        <v>0.22562199999999999</v>
      </c>
      <c r="J63" s="395"/>
      <c r="K63" s="372">
        <v>0.329231</v>
      </c>
      <c r="L63" s="381">
        <v>0.27558100000000002</v>
      </c>
      <c r="M63" s="372">
        <v>1.6792999999999999E-2</v>
      </c>
      <c r="N63" s="372">
        <v>-5.8259999999999996E-3</v>
      </c>
    </row>
    <row r="64" spans="1:14" s="125" customFormat="1">
      <c r="A64" s="397"/>
      <c r="B64" s="398" t="s">
        <v>1009</v>
      </c>
      <c r="C64" s="372">
        <v>0</v>
      </c>
      <c r="D64" s="372">
        <v>0</v>
      </c>
      <c r="E64" s="396">
        <v>0</v>
      </c>
      <c r="F64" s="372">
        <v>0</v>
      </c>
      <c r="G64" s="373">
        <v>0</v>
      </c>
      <c r="H64" s="395">
        <v>0</v>
      </c>
      <c r="I64" s="373">
        <v>0</v>
      </c>
      <c r="J64" s="395"/>
      <c r="K64" s="372">
        <v>0</v>
      </c>
      <c r="L64" s="381">
        <v>0</v>
      </c>
      <c r="M64" s="372">
        <v>0</v>
      </c>
      <c r="N64" s="372">
        <v>0</v>
      </c>
    </row>
    <row r="65" spans="1:14" s="125" customFormat="1">
      <c r="A65" s="397"/>
      <c r="B65" s="398" t="s">
        <v>1010</v>
      </c>
      <c r="C65" s="372">
        <v>1.194679</v>
      </c>
      <c r="D65" s="372">
        <v>0</v>
      </c>
      <c r="E65" s="396">
        <v>0</v>
      </c>
      <c r="F65" s="372">
        <v>1.194679</v>
      </c>
      <c r="G65" s="373">
        <v>6.2300000000000001E-2</v>
      </c>
      <c r="H65" s="395">
        <v>20</v>
      </c>
      <c r="I65" s="373">
        <v>0.22562099999999999</v>
      </c>
      <c r="J65" s="395"/>
      <c r="K65" s="372">
        <v>0.329231</v>
      </c>
      <c r="L65" s="381">
        <v>0.27558100000000002</v>
      </c>
      <c r="M65" s="372">
        <v>1.6792999999999999E-2</v>
      </c>
      <c r="N65" s="372">
        <v>-5.8259999999999996E-3</v>
      </c>
    </row>
    <row r="66" spans="1:14" s="125" customFormat="1">
      <c r="A66" s="397"/>
      <c r="B66" s="395" t="s">
        <v>1011</v>
      </c>
      <c r="C66" s="372">
        <v>1.143059</v>
      </c>
      <c r="D66" s="372">
        <v>0</v>
      </c>
      <c r="E66" s="396">
        <v>0</v>
      </c>
      <c r="F66" s="372">
        <v>1.143059</v>
      </c>
      <c r="G66" s="373">
        <v>0.19554199999999999</v>
      </c>
      <c r="H66" s="395">
        <v>78</v>
      </c>
      <c r="I66" s="373">
        <v>0.226409</v>
      </c>
      <c r="J66" s="395"/>
      <c r="K66" s="372">
        <v>0.38052900000000001</v>
      </c>
      <c r="L66" s="381">
        <v>0.33290399999999998</v>
      </c>
      <c r="M66" s="372">
        <v>4.5872000000000003E-2</v>
      </c>
      <c r="N66" s="372">
        <v>-2.8374E-2</v>
      </c>
    </row>
    <row r="67" spans="1:14" s="125" customFormat="1">
      <c r="A67" s="397"/>
      <c r="B67" s="398" t="s">
        <v>1012</v>
      </c>
      <c r="C67" s="372">
        <v>0.87044900000000003</v>
      </c>
      <c r="D67" s="372">
        <v>0</v>
      </c>
      <c r="E67" s="396">
        <v>0</v>
      </c>
      <c r="F67" s="372">
        <v>0.87044900000000003</v>
      </c>
      <c r="G67" s="373">
        <v>0.117088</v>
      </c>
      <c r="H67" s="395">
        <v>20</v>
      </c>
      <c r="I67" s="373">
        <v>0.22686100000000001</v>
      </c>
      <c r="J67" s="395"/>
      <c r="K67" s="372">
        <v>0.28362399999999999</v>
      </c>
      <c r="L67" s="381">
        <v>0.32583600000000001</v>
      </c>
      <c r="M67" s="372">
        <v>2.3147999999999998E-2</v>
      </c>
      <c r="N67" s="372">
        <v>-1.1592999999999999E-2</v>
      </c>
    </row>
    <row r="68" spans="1:14" s="125" customFormat="1">
      <c r="A68" s="397"/>
      <c r="B68" s="398" t="s">
        <v>1013</v>
      </c>
      <c r="C68" s="372">
        <v>0.19603899999999999</v>
      </c>
      <c r="D68" s="372">
        <v>0</v>
      </c>
      <c r="E68" s="396">
        <v>0</v>
      </c>
      <c r="F68" s="372">
        <v>0.19603899999999999</v>
      </c>
      <c r="G68" s="373">
        <v>0.23358000000000001</v>
      </c>
      <c r="H68" s="395">
        <v>11</v>
      </c>
      <c r="I68" s="373">
        <v>0.25619700000000001</v>
      </c>
      <c r="J68" s="395"/>
      <c r="K68" s="372">
        <v>9.5990000000000006E-2</v>
      </c>
      <c r="L68" s="381">
        <v>0.489649</v>
      </c>
      <c r="M68" s="372">
        <v>1.1731E-2</v>
      </c>
      <c r="N68" s="372">
        <v>-1.6781000000000001E-2</v>
      </c>
    </row>
    <row r="69" spans="1:14" s="125" customFormat="1">
      <c r="A69" s="397"/>
      <c r="B69" s="398" t="s">
        <v>1014</v>
      </c>
      <c r="C69" s="372">
        <v>7.6571E-2</v>
      </c>
      <c r="D69" s="372">
        <v>0</v>
      </c>
      <c r="E69" s="396">
        <v>0</v>
      </c>
      <c r="F69" s="372">
        <v>7.6571E-2</v>
      </c>
      <c r="G69" s="373">
        <v>0.99</v>
      </c>
      <c r="H69" s="395">
        <v>47</v>
      </c>
      <c r="I69" s="373">
        <v>0.14499899999999999</v>
      </c>
      <c r="J69" s="395"/>
      <c r="K69" s="372">
        <v>9.1500000000000001E-4</v>
      </c>
      <c r="L69" s="381">
        <v>1.1953999999999999E-2</v>
      </c>
      <c r="M69" s="372">
        <v>1.0992E-2</v>
      </c>
      <c r="N69" s="372">
        <v>0</v>
      </c>
    </row>
    <row r="70" spans="1:14" s="125" customFormat="1">
      <c r="A70" s="400"/>
      <c r="B70" s="395" t="s">
        <v>1015</v>
      </c>
      <c r="C70" s="372">
        <v>1.781058</v>
      </c>
      <c r="D70" s="372">
        <v>0</v>
      </c>
      <c r="E70" s="396">
        <v>0</v>
      </c>
      <c r="F70" s="372">
        <v>1.781058</v>
      </c>
      <c r="G70" s="373">
        <v>1</v>
      </c>
      <c r="H70" s="395">
        <v>64</v>
      </c>
      <c r="I70" s="373">
        <v>0.76918200000000003</v>
      </c>
      <c r="J70" s="395"/>
      <c r="K70" s="372">
        <v>4.3514910000000002</v>
      </c>
      <c r="L70" s="381">
        <v>2.443206</v>
      </c>
      <c r="M70" s="372">
        <v>1.0218389999999999</v>
      </c>
      <c r="N70" s="372">
        <v>-1.232159</v>
      </c>
    </row>
    <row r="71" spans="1:14" s="125" customFormat="1">
      <c r="A71" s="863" t="s">
        <v>1016</v>
      </c>
      <c r="B71" s="864"/>
      <c r="C71" s="401">
        <v>17.463681999999999</v>
      </c>
      <c r="D71" s="401">
        <v>1.1348180000000001</v>
      </c>
      <c r="E71" s="402">
        <v>1</v>
      </c>
      <c r="F71" s="401">
        <v>17.808105999999999</v>
      </c>
      <c r="G71" s="403">
        <v>0.1193</v>
      </c>
      <c r="H71" s="404">
        <v>330</v>
      </c>
      <c r="I71" s="403">
        <v>0.26959100000000003</v>
      </c>
      <c r="J71" s="124"/>
      <c r="K71" s="401">
        <v>7.0863250000000004</v>
      </c>
      <c r="L71" s="403">
        <v>0.39792699999999998</v>
      </c>
      <c r="M71" s="401">
        <v>1.113804</v>
      </c>
      <c r="N71" s="401">
        <v>-1.279177</v>
      </c>
    </row>
    <row r="72" spans="1:14">
      <c r="A72" s="405"/>
      <c r="B72" s="405"/>
      <c r="C72" s="405"/>
      <c r="D72" s="405"/>
      <c r="E72" s="405"/>
      <c r="F72" s="405"/>
      <c r="G72" s="405"/>
      <c r="H72" s="405"/>
      <c r="I72" s="405"/>
      <c r="J72" s="405"/>
      <c r="K72" s="405"/>
      <c r="L72" s="405"/>
      <c r="M72" s="405"/>
      <c r="N72" s="405"/>
    </row>
    <row r="73" spans="1:14" ht="15">
      <c r="A73" s="406"/>
      <c r="B73" s="405"/>
      <c r="C73" s="405"/>
      <c r="D73" s="405"/>
      <c r="E73" s="405"/>
      <c r="F73" s="405"/>
      <c r="G73" s="405"/>
      <c r="H73" s="405"/>
      <c r="I73" s="405"/>
      <c r="J73" s="405"/>
      <c r="K73" s="405"/>
      <c r="L73" s="405"/>
      <c r="M73" s="405"/>
      <c r="N73" s="405"/>
    </row>
    <row r="74" spans="1:14" s="390" customFormat="1" ht="105">
      <c r="A74" s="865" t="s">
        <v>984</v>
      </c>
      <c r="B74" s="173" t="s">
        <v>985</v>
      </c>
      <c r="C74" s="110" t="s">
        <v>986</v>
      </c>
      <c r="D74" s="110" t="s">
        <v>987</v>
      </c>
      <c r="E74" s="110" t="s">
        <v>988</v>
      </c>
      <c r="F74" s="110" t="s">
        <v>989</v>
      </c>
      <c r="G74" s="110" t="s">
        <v>990</v>
      </c>
      <c r="H74" s="110" t="s">
        <v>991</v>
      </c>
      <c r="I74" s="110" t="s">
        <v>992</v>
      </c>
      <c r="J74" s="110" t="s">
        <v>993</v>
      </c>
      <c r="K74" s="110" t="s">
        <v>994</v>
      </c>
      <c r="L74" s="110" t="s">
        <v>995</v>
      </c>
      <c r="M74" s="110" t="s">
        <v>996</v>
      </c>
      <c r="N74" s="110" t="s">
        <v>997</v>
      </c>
    </row>
    <row r="75" spans="1:14" s="391" customFormat="1">
      <c r="A75" s="866"/>
      <c r="B75" s="114" t="s">
        <v>197</v>
      </c>
      <c r="C75" s="114" t="s">
        <v>531</v>
      </c>
      <c r="D75" s="114" t="s">
        <v>198</v>
      </c>
      <c r="E75" s="114" t="s">
        <v>573</v>
      </c>
      <c r="F75" s="114" t="s">
        <v>199</v>
      </c>
      <c r="G75" s="114" t="s">
        <v>574</v>
      </c>
      <c r="H75" s="114" t="s">
        <v>575</v>
      </c>
      <c r="I75" s="114" t="s">
        <v>576</v>
      </c>
      <c r="J75" s="114" t="s">
        <v>577</v>
      </c>
      <c r="K75" s="114" t="s">
        <v>578</v>
      </c>
      <c r="L75" s="114" t="s">
        <v>579</v>
      </c>
      <c r="M75" s="114" t="s">
        <v>580</v>
      </c>
      <c r="N75" s="114" t="s">
        <v>581</v>
      </c>
    </row>
    <row r="76" spans="1:14" s="125" customFormat="1" ht="15">
      <c r="A76" s="392" t="s">
        <v>1019</v>
      </c>
      <c r="B76" s="124"/>
      <c r="C76" s="393"/>
      <c r="D76" s="124"/>
      <c r="E76" s="124"/>
      <c r="F76" s="124"/>
      <c r="G76" s="124"/>
      <c r="H76" s="124"/>
      <c r="I76" s="124"/>
      <c r="J76" s="124"/>
      <c r="K76" s="124"/>
      <c r="L76" s="124"/>
      <c r="M76" s="124"/>
      <c r="N76" s="124"/>
    </row>
    <row r="77" spans="1:14" s="125" customFormat="1">
      <c r="A77" s="394"/>
      <c r="B77" s="395" t="s">
        <v>999</v>
      </c>
      <c r="C77" s="372">
        <v>75.677571999999998</v>
      </c>
      <c r="D77" s="372">
        <v>5.2965309999999999</v>
      </c>
      <c r="E77" s="396">
        <v>0.32</v>
      </c>
      <c r="F77" s="372">
        <v>77.382502000000002</v>
      </c>
      <c r="G77" s="373">
        <v>3.6699999999999998E-4</v>
      </c>
      <c r="H77" s="399">
        <v>3448</v>
      </c>
      <c r="I77" s="373">
        <v>9.1832999999999998E-2</v>
      </c>
      <c r="J77" s="395"/>
      <c r="K77" s="372">
        <v>0.85928599999999999</v>
      </c>
      <c r="L77" s="381">
        <v>1.1103999999999999E-2</v>
      </c>
      <c r="M77" s="372">
        <v>2.5639999999999999E-3</v>
      </c>
      <c r="N77" s="372">
        <v>-6.9369999999999996E-3</v>
      </c>
    </row>
    <row r="78" spans="1:14" s="125" customFormat="1">
      <c r="A78" s="397"/>
      <c r="B78" s="398" t="s">
        <v>1000</v>
      </c>
      <c r="C78" s="372">
        <v>75.677571999999998</v>
      </c>
      <c r="D78" s="372">
        <v>5.2965309999999999</v>
      </c>
      <c r="E78" s="396">
        <v>0.32</v>
      </c>
      <c r="F78" s="372">
        <v>77.382502000000002</v>
      </c>
      <c r="G78" s="373">
        <v>3.6699999999999998E-4</v>
      </c>
      <c r="H78" s="399">
        <v>3448</v>
      </c>
      <c r="I78" s="373">
        <v>9.1831999999999997E-2</v>
      </c>
      <c r="J78" s="395"/>
      <c r="K78" s="372">
        <v>0.85928599999999999</v>
      </c>
      <c r="L78" s="381">
        <v>1.1103999999999999E-2</v>
      </c>
      <c r="M78" s="372">
        <v>2.5639999999999999E-3</v>
      </c>
      <c r="N78" s="372">
        <v>-6.9369999999999996E-3</v>
      </c>
    </row>
    <row r="79" spans="1:14" s="125" customFormat="1">
      <c r="A79" s="397"/>
      <c r="B79" s="398" t="s">
        <v>1001</v>
      </c>
      <c r="C79" s="372">
        <v>0</v>
      </c>
      <c r="D79" s="372">
        <v>0</v>
      </c>
      <c r="E79" s="396">
        <v>0</v>
      </c>
      <c r="F79" s="372">
        <v>0</v>
      </c>
      <c r="G79" s="373">
        <v>0</v>
      </c>
      <c r="H79" s="395">
        <v>0</v>
      </c>
      <c r="I79" s="373">
        <v>0</v>
      </c>
      <c r="J79" s="395"/>
      <c r="K79" s="372">
        <v>0</v>
      </c>
      <c r="L79" s="381">
        <v>0</v>
      </c>
      <c r="M79" s="372">
        <v>0</v>
      </c>
      <c r="N79" s="372">
        <v>0</v>
      </c>
    </row>
    <row r="80" spans="1:14" s="125" customFormat="1">
      <c r="A80" s="397"/>
      <c r="B80" s="395" t="s">
        <v>1002</v>
      </c>
      <c r="C80" s="372">
        <v>34.752325999999996</v>
      </c>
      <c r="D80" s="372">
        <v>2.455317</v>
      </c>
      <c r="E80" s="396">
        <v>0.32</v>
      </c>
      <c r="F80" s="372">
        <v>35.546430000000001</v>
      </c>
      <c r="G80" s="373">
        <v>1.619E-3</v>
      </c>
      <c r="H80" s="399">
        <v>1764</v>
      </c>
      <c r="I80" s="373">
        <v>9.9746000000000001E-2</v>
      </c>
      <c r="J80" s="395"/>
      <c r="K80" s="372">
        <v>1.3167180000000001</v>
      </c>
      <c r="L80" s="381">
        <v>3.7041999999999999E-2</v>
      </c>
      <c r="M80" s="372">
        <v>5.744E-3</v>
      </c>
      <c r="N80" s="372">
        <v>-1.0756E-2</v>
      </c>
    </row>
    <row r="81" spans="1:14" s="125" customFormat="1">
      <c r="A81" s="397"/>
      <c r="B81" s="395" t="s">
        <v>1003</v>
      </c>
      <c r="C81" s="372">
        <v>48.594230000000003</v>
      </c>
      <c r="D81" s="372">
        <v>2.6348500000000001</v>
      </c>
      <c r="E81" s="396">
        <v>0.83</v>
      </c>
      <c r="F81" s="372">
        <v>50.788519999999998</v>
      </c>
      <c r="G81" s="373">
        <v>4.45E-3</v>
      </c>
      <c r="H81" s="395">
        <v>966</v>
      </c>
      <c r="I81" s="373">
        <v>5.96E-2</v>
      </c>
      <c r="J81" s="395"/>
      <c r="K81" s="372">
        <v>2.1583060000000001</v>
      </c>
      <c r="L81" s="381">
        <v>4.2495999999999999E-2</v>
      </c>
      <c r="M81" s="372">
        <v>1.3469999999999999E-2</v>
      </c>
      <c r="N81" s="372">
        <v>-1.0467000000000001E-2</v>
      </c>
    </row>
    <row r="82" spans="1:14" s="125" customFormat="1">
      <c r="A82" s="397"/>
      <c r="B82" s="395" t="s">
        <v>1004</v>
      </c>
      <c r="C82" s="372">
        <v>0</v>
      </c>
      <c r="D82" s="372">
        <v>0</v>
      </c>
      <c r="E82" s="396">
        <v>0</v>
      </c>
      <c r="F82" s="372">
        <v>0</v>
      </c>
      <c r="G82" s="373">
        <v>0</v>
      </c>
      <c r="H82" s="395">
        <v>0</v>
      </c>
      <c r="I82" s="373">
        <v>0</v>
      </c>
      <c r="J82" s="395"/>
      <c r="K82" s="372">
        <v>0</v>
      </c>
      <c r="L82" s="381">
        <v>0</v>
      </c>
      <c r="M82" s="372">
        <v>0</v>
      </c>
      <c r="N82" s="372">
        <v>0</v>
      </c>
    </row>
    <row r="83" spans="1:14" s="125" customFormat="1">
      <c r="A83" s="397"/>
      <c r="B83" s="395" t="s">
        <v>1005</v>
      </c>
      <c r="C83" s="372">
        <v>37.070911000000002</v>
      </c>
      <c r="D83" s="372">
        <v>1.4359999999999999</v>
      </c>
      <c r="E83" s="396">
        <v>0.97</v>
      </c>
      <c r="F83" s="372">
        <v>38.462190999999997</v>
      </c>
      <c r="G83" s="373">
        <v>1.0507000000000001E-2</v>
      </c>
      <c r="H83" s="399">
        <v>2977</v>
      </c>
      <c r="I83" s="373">
        <v>6.2808000000000003E-2</v>
      </c>
      <c r="J83" s="395"/>
      <c r="K83" s="372">
        <v>2.6596250000000001</v>
      </c>
      <c r="L83" s="381">
        <v>6.9149000000000002E-2</v>
      </c>
      <c r="M83" s="372">
        <v>2.5392000000000001E-2</v>
      </c>
      <c r="N83" s="372">
        <v>-1.3181E-2</v>
      </c>
    </row>
    <row r="84" spans="1:14" s="125" customFormat="1">
      <c r="A84" s="397"/>
      <c r="B84" s="398" t="s">
        <v>1006</v>
      </c>
      <c r="C84" s="372">
        <v>37.044243999999999</v>
      </c>
      <c r="D84" s="372">
        <v>1.4359999999999999</v>
      </c>
      <c r="E84" s="396">
        <v>0.97</v>
      </c>
      <c r="F84" s="372">
        <v>38.435524000000001</v>
      </c>
      <c r="G84" s="373">
        <v>1.0500000000000001E-2</v>
      </c>
      <c r="H84" s="399">
        <v>2960</v>
      </c>
      <c r="I84" s="373">
        <v>6.2778E-2</v>
      </c>
      <c r="J84" s="395"/>
      <c r="K84" s="372">
        <v>2.6558000000000002</v>
      </c>
      <c r="L84" s="381">
        <v>6.9098000000000007E-2</v>
      </c>
      <c r="M84" s="372">
        <v>2.5336000000000001E-2</v>
      </c>
      <c r="N84" s="372">
        <v>-1.3181E-2</v>
      </c>
    </row>
    <row r="85" spans="1:14" s="125" customFormat="1">
      <c r="A85" s="397"/>
      <c r="B85" s="398" t="s">
        <v>1007</v>
      </c>
      <c r="C85" s="372">
        <v>2.6668000000000001E-2</v>
      </c>
      <c r="D85" s="372">
        <v>0</v>
      </c>
      <c r="E85" s="396">
        <v>0</v>
      </c>
      <c r="F85" s="372">
        <v>2.6668000000000001E-2</v>
      </c>
      <c r="G85" s="373">
        <v>0.02</v>
      </c>
      <c r="H85" s="395">
        <v>17</v>
      </c>
      <c r="I85" s="373">
        <v>0.104999</v>
      </c>
      <c r="J85" s="395"/>
      <c r="K85" s="372">
        <v>3.8249999999999998E-3</v>
      </c>
      <c r="L85" s="381">
        <v>0.14341999999999999</v>
      </c>
      <c r="M85" s="372">
        <v>5.5999999999999999E-5</v>
      </c>
      <c r="N85" s="372">
        <v>0</v>
      </c>
    </row>
    <row r="86" spans="1:14" s="125" customFormat="1">
      <c r="A86" s="397"/>
      <c r="B86" s="395" t="s">
        <v>1008</v>
      </c>
      <c r="C86" s="372">
        <v>19.600733999999999</v>
      </c>
      <c r="D86" s="372">
        <v>0.80945100000000003</v>
      </c>
      <c r="E86" s="396">
        <v>0.47</v>
      </c>
      <c r="F86" s="372">
        <v>19.984185</v>
      </c>
      <c r="G86" s="373">
        <v>3.6289000000000002E-2</v>
      </c>
      <c r="H86" s="399">
        <v>1492</v>
      </c>
      <c r="I86" s="373">
        <v>7.0827000000000001E-2</v>
      </c>
      <c r="J86" s="395"/>
      <c r="K86" s="372">
        <v>2.1166879999999999</v>
      </c>
      <c r="L86" s="381">
        <v>0.105918</v>
      </c>
      <c r="M86" s="372">
        <v>5.1586E-2</v>
      </c>
      <c r="N86" s="372">
        <v>-4.3145000000000003E-2</v>
      </c>
    </row>
    <row r="87" spans="1:14" s="125" customFormat="1">
      <c r="A87" s="397"/>
      <c r="B87" s="398" t="s">
        <v>1009</v>
      </c>
      <c r="C87" s="372">
        <v>12.818166</v>
      </c>
      <c r="D87" s="372">
        <v>0.73145099999999996</v>
      </c>
      <c r="E87" s="396">
        <v>0.42</v>
      </c>
      <c r="F87" s="372">
        <v>13.123616999999999</v>
      </c>
      <c r="G87" s="373">
        <v>2.6578999999999998E-2</v>
      </c>
      <c r="H87" s="395">
        <v>933</v>
      </c>
      <c r="I87" s="373">
        <v>7.0226999999999998E-2</v>
      </c>
      <c r="J87" s="395"/>
      <c r="K87" s="372">
        <v>1.336919</v>
      </c>
      <c r="L87" s="381">
        <v>0.101871</v>
      </c>
      <c r="M87" s="372">
        <v>2.4497000000000001E-2</v>
      </c>
      <c r="N87" s="372">
        <v>-1.0721E-2</v>
      </c>
    </row>
    <row r="88" spans="1:14" s="125" customFormat="1">
      <c r="A88" s="397"/>
      <c r="B88" s="398" t="s">
        <v>1010</v>
      </c>
      <c r="C88" s="372">
        <v>6.7825680000000004</v>
      </c>
      <c r="D88" s="372">
        <v>7.8E-2</v>
      </c>
      <c r="E88" s="396">
        <v>1</v>
      </c>
      <c r="F88" s="372">
        <v>6.8605679999999998</v>
      </c>
      <c r="G88" s="373">
        <v>5.4858999999999998E-2</v>
      </c>
      <c r="H88" s="395">
        <v>559</v>
      </c>
      <c r="I88" s="373">
        <v>7.1972999999999995E-2</v>
      </c>
      <c r="J88" s="395"/>
      <c r="K88" s="372">
        <v>0.77976900000000005</v>
      </c>
      <c r="L88" s="381">
        <v>0.11366</v>
      </c>
      <c r="M88" s="372">
        <v>2.7088999999999998E-2</v>
      </c>
      <c r="N88" s="372">
        <v>-3.2424000000000001E-2</v>
      </c>
    </row>
    <row r="89" spans="1:14" s="125" customFormat="1">
      <c r="A89" s="397"/>
      <c r="B89" s="395" t="s">
        <v>1011</v>
      </c>
      <c r="C89" s="372">
        <v>4.2198849999999997</v>
      </c>
      <c r="D89" s="372">
        <v>3.9E-2</v>
      </c>
      <c r="E89" s="396">
        <v>1</v>
      </c>
      <c r="F89" s="372">
        <v>4.2588850000000003</v>
      </c>
      <c r="G89" s="373">
        <v>0.209201</v>
      </c>
      <c r="H89" s="399">
        <v>4116</v>
      </c>
      <c r="I89" s="373">
        <v>8.0945000000000003E-2</v>
      </c>
      <c r="J89" s="395"/>
      <c r="K89" s="372">
        <v>0.71424299999999996</v>
      </c>
      <c r="L89" s="381">
        <v>0.16770699999999999</v>
      </c>
      <c r="M89" s="372">
        <v>8.0808000000000005E-2</v>
      </c>
      <c r="N89" s="372">
        <v>-0.104559</v>
      </c>
    </row>
    <row r="90" spans="1:14" s="125" customFormat="1">
      <c r="A90" s="397"/>
      <c r="B90" s="398" t="s">
        <v>1012</v>
      </c>
      <c r="C90" s="372">
        <v>2.5126599999999999</v>
      </c>
      <c r="D90" s="372">
        <v>2.2749999999999999E-2</v>
      </c>
      <c r="E90" s="396">
        <v>1</v>
      </c>
      <c r="F90" s="372">
        <v>2.5354100000000002</v>
      </c>
      <c r="G90" s="373">
        <v>0.115729</v>
      </c>
      <c r="H90" s="395">
        <v>205</v>
      </c>
      <c r="I90" s="373">
        <v>7.6002E-2</v>
      </c>
      <c r="J90" s="395"/>
      <c r="K90" s="372">
        <v>0.36109000000000002</v>
      </c>
      <c r="L90" s="381">
        <v>0.14241899999999999</v>
      </c>
      <c r="M90" s="372">
        <v>2.2301000000000001E-2</v>
      </c>
      <c r="N90" s="372">
        <v>-5.7228000000000001E-2</v>
      </c>
    </row>
    <row r="91" spans="1:14" s="125" customFormat="1">
      <c r="A91" s="397"/>
      <c r="B91" s="398" t="s">
        <v>1013</v>
      </c>
      <c r="C91" s="372">
        <v>1.5618350000000001</v>
      </c>
      <c r="D91" s="372">
        <v>1.6250000000000001E-2</v>
      </c>
      <c r="E91" s="396">
        <v>1</v>
      </c>
      <c r="F91" s="372">
        <v>1.578085</v>
      </c>
      <c r="G91" s="373">
        <v>0.28743999999999997</v>
      </c>
      <c r="H91" s="395">
        <v>180</v>
      </c>
      <c r="I91" s="373">
        <v>8.2989999999999994E-2</v>
      </c>
      <c r="J91" s="395"/>
      <c r="K91" s="372">
        <v>0.35087299999999999</v>
      </c>
      <c r="L91" s="381">
        <v>0.22234100000000001</v>
      </c>
      <c r="M91" s="372">
        <v>3.7644999999999998E-2</v>
      </c>
      <c r="N91" s="372">
        <v>-4.7331999999999999E-2</v>
      </c>
    </row>
    <row r="92" spans="1:14" s="125" customFormat="1">
      <c r="A92" s="397"/>
      <c r="B92" s="398" t="s">
        <v>1014</v>
      </c>
      <c r="C92" s="372">
        <v>0.14538999999999999</v>
      </c>
      <c r="D92" s="372">
        <v>0</v>
      </c>
      <c r="E92" s="396">
        <v>0</v>
      </c>
      <c r="F92" s="372">
        <v>0.14538999999999999</v>
      </c>
      <c r="G92" s="373">
        <v>0.99</v>
      </c>
      <c r="H92" s="399">
        <v>3731</v>
      </c>
      <c r="I92" s="373">
        <v>0.14493900000000001</v>
      </c>
      <c r="J92" s="395"/>
      <c r="K92" s="372">
        <v>2.2799999999999999E-3</v>
      </c>
      <c r="L92" s="381">
        <v>1.5684E-2</v>
      </c>
      <c r="M92" s="372">
        <v>2.0861999999999999E-2</v>
      </c>
      <c r="N92" s="372">
        <v>0</v>
      </c>
    </row>
    <row r="93" spans="1:14" s="125" customFormat="1">
      <c r="A93" s="400"/>
      <c r="B93" s="395" t="s">
        <v>1015</v>
      </c>
      <c r="C93" s="372">
        <v>12.441304000000001</v>
      </c>
      <c r="D93" s="372">
        <v>1.95E-2</v>
      </c>
      <c r="E93" s="396">
        <v>1</v>
      </c>
      <c r="F93" s="372">
        <v>12.460804</v>
      </c>
      <c r="G93" s="373">
        <v>1</v>
      </c>
      <c r="H93" s="395">
        <v>517</v>
      </c>
      <c r="I93" s="373">
        <v>0.62881500000000001</v>
      </c>
      <c r="J93" s="395"/>
      <c r="K93" s="372">
        <v>35.441907</v>
      </c>
      <c r="L93" s="381">
        <v>2.844271</v>
      </c>
      <c r="M93" s="372">
        <v>5.0007830000000002</v>
      </c>
      <c r="N93" s="372">
        <v>-7.4244659999999998</v>
      </c>
    </row>
    <row r="94" spans="1:14" s="125" customFormat="1">
      <c r="A94" s="863" t="s">
        <v>1016</v>
      </c>
      <c r="B94" s="864"/>
      <c r="C94" s="401">
        <v>232.35696300000001</v>
      </c>
      <c r="D94" s="401">
        <v>12.690649000000001</v>
      </c>
      <c r="E94" s="402">
        <v>1</v>
      </c>
      <c r="F94" s="401">
        <v>238.88351800000001</v>
      </c>
      <c r="G94" s="403">
        <v>6.0400000000000002E-2</v>
      </c>
      <c r="H94" s="404">
        <v>15280</v>
      </c>
      <c r="I94" s="403">
        <v>0.107543</v>
      </c>
      <c r="J94" s="124"/>
      <c r="K94" s="401">
        <v>45.266773000000001</v>
      </c>
      <c r="L94" s="403">
        <v>0.18949299999999999</v>
      </c>
      <c r="M94" s="401">
        <v>5.1803460000000001</v>
      </c>
      <c r="N94" s="401">
        <v>-7.6135109999999999</v>
      </c>
    </row>
    <row r="95" spans="1:14" s="125" customFormat="1" ht="15">
      <c r="A95" s="867" t="s">
        <v>1020</v>
      </c>
      <c r="B95" s="868"/>
      <c r="C95" s="407">
        <v>4931.841797</v>
      </c>
      <c r="D95" s="407">
        <v>29.995989999999999</v>
      </c>
      <c r="E95" s="408">
        <v>1</v>
      </c>
      <c r="F95" s="407">
        <v>4954.8832990000001</v>
      </c>
      <c r="G95" s="409"/>
      <c r="H95" s="410">
        <v>37932</v>
      </c>
      <c r="I95" s="409"/>
      <c r="J95" s="411"/>
      <c r="K95" s="407">
        <v>577.64049499999999</v>
      </c>
      <c r="L95" s="409"/>
      <c r="M95" s="407">
        <v>36.316862</v>
      </c>
      <c r="N95" s="407">
        <v>-22.611215000000001</v>
      </c>
    </row>
    <row r="96" spans="1:14" s="125" customFormat="1">
      <c r="A96" s="412"/>
      <c r="B96" s="412"/>
      <c r="C96" s="412"/>
      <c r="D96" s="412"/>
      <c r="E96" s="412"/>
      <c r="F96" s="412"/>
      <c r="G96" s="412"/>
      <c r="H96" s="412"/>
      <c r="I96" s="412"/>
      <c r="J96" s="412"/>
      <c r="K96" s="412"/>
      <c r="L96" s="412"/>
      <c r="M96" s="412"/>
      <c r="N96" s="412"/>
    </row>
    <row r="97" spans="1:14" s="125" customFormat="1">
      <c r="A97" s="412"/>
      <c r="B97" s="412"/>
      <c r="C97" s="412"/>
      <c r="D97" s="412"/>
      <c r="E97" s="412"/>
      <c r="F97" s="412"/>
      <c r="G97" s="412"/>
      <c r="H97" s="412"/>
      <c r="I97" s="412"/>
      <c r="J97" s="412"/>
      <c r="K97" s="412"/>
      <c r="L97" s="412"/>
      <c r="M97" s="412"/>
      <c r="N97" s="412"/>
    </row>
    <row r="98" spans="1:14" s="125" customFormat="1">
      <c r="A98" s="412"/>
      <c r="B98" s="412"/>
      <c r="C98" s="412"/>
      <c r="D98" s="412"/>
      <c r="E98" s="412"/>
      <c r="F98" s="412"/>
      <c r="G98" s="412"/>
      <c r="H98" s="412"/>
      <c r="I98" s="412"/>
      <c r="J98" s="412"/>
      <c r="K98" s="412"/>
      <c r="L98" s="412"/>
      <c r="M98" s="412"/>
      <c r="N98" s="412"/>
    </row>
    <row r="99" spans="1:14" s="390" customFormat="1" ht="105">
      <c r="A99" s="865" t="s">
        <v>1021</v>
      </c>
      <c r="B99" s="173" t="s">
        <v>985</v>
      </c>
      <c r="C99" s="110" t="s">
        <v>986</v>
      </c>
      <c r="D99" s="110" t="s">
        <v>1022</v>
      </c>
      <c r="E99" s="110" t="s">
        <v>988</v>
      </c>
      <c r="F99" s="110" t="s">
        <v>989</v>
      </c>
      <c r="G99" s="110" t="s">
        <v>1023</v>
      </c>
      <c r="H99" s="110" t="s">
        <v>991</v>
      </c>
      <c r="I99" s="135" t="s">
        <v>992</v>
      </c>
      <c r="J99" s="135" t="s">
        <v>1024</v>
      </c>
      <c r="K99" s="110" t="s">
        <v>1025</v>
      </c>
      <c r="L99" s="110" t="s">
        <v>995</v>
      </c>
      <c r="M99" s="110" t="s">
        <v>996</v>
      </c>
      <c r="N99" s="110" t="s">
        <v>997</v>
      </c>
    </row>
    <row r="100" spans="1:14" s="391" customFormat="1">
      <c r="A100" s="866"/>
      <c r="B100" s="114" t="s">
        <v>197</v>
      </c>
      <c r="C100" s="114" t="s">
        <v>531</v>
      </c>
      <c r="D100" s="114" t="s">
        <v>198</v>
      </c>
      <c r="E100" s="114" t="s">
        <v>573</v>
      </c>
      <c r="F100" s="114" t="s">
        <v>199</v>
      </c>
      <c r="G100" s="114" t="s">
        <v>574</v>
      </c>
      <c r="H100" s="114" t="s">
        <v>575</v>
      </c>
      <c r="I100" s="114" t="s">
        <v>576</v>
      </c>
      <c r="J100" s="114" t="s">
        <v>577</v>
      </c>
      <c r="K100" s="114" t="s">
        <v>578</v>
      </c>
      <c r="L100" s="114" t="s">
        <v>579</v>
      </c>
      <c r="M100" s="114" t="s">
        <v>580</v>
      </c>
      <c r="N100" s="114" t="s">
        <v>581</v>
      </c>
    </row>
    <row r="101" spans="1:14" s="125" customFormat="1" ht="15">
      <c r="A101" s="392" t="s">
        <v>1026</v>
      </c>
      <c r="B101" s="124"/>
      <c r="C101" s="393"/>
      <c r="D101" s="124"/>
      <c r="E101" s="124"/>
      <c r="F101" s="124"/>
      <c r="G101" s="124"/>
      <c r="H101" s="124"/>
      <c r="I101" s="124"/>
      <c r="J101" s="124"/>
      <c r="K101" s="124"/>
      <c r="L101" s="124"/>
      <c r="M101" s="124"/>
      <c r="N101" s="124"/>
    </row>
    <row r="102" spans="1:14" s="125" customFormat="1">
      <c r="A102" s="394"/>
      <c r="B102" s="395" t="s">
        <v>999</v>
      </c>
      <c r="C102" s="372">
        <v>13.818377</v>
      </c>
      <c r="D102" s="372">
        <v>0</v>
      </c>
      <c r="E102" s="396">
        <v>0</v>
      </c>
      <c r="F102" s="372">
        <v>13.818377</v>
      </c>
      <c r="G102" s="373">
        <v>1E-3</v>
      </c>
      <c r="H102" s="395">
        <v>1</v>
      </c>
      <c r="I102" s="373">
        <v>0.35</v>
      </c>
      <c r="J102" s="395">
        <v>2.5</v>
      </c>
      <c r="K102" s="372">
        <v>2.2137289999999998</v>
      </c>
      <c r="L102" s="381">
        <v>0.16020200000000001</v>
      </c>
      <c r="M102" s="372">
        <v>4.836E-3</v>
      </c>
      <c r="N102" s="372">
        <v>-4.9100000000000001E-4</v>
      </c>
    </row>
    <row r="103" spans="1:14" s="125" customFormat="1">
      <c r="A103" s="397"/>
      <c r="B103" s="398" t="s">
        <v>1000</v>
      </c>
      <c r="C103" s="372">
        <v>0</v>
      </c>
      <c r="D103" s="372">
        <v>0</v>
      </c>
      <c r="E103" s="396">
        <v>0</v>
      </c>
      <c r="F103" s="372">
        <v>0</v>
      </c>
      <c r="G103" s="373">
        <v>0</v>
      </c>
      <c r="H103" s="395">
        <v>0</v>
      </c>
      <c r="I103" s="373">
        <v>0</v>
      </c>
      <c r="J103" s="395">
        <v>2.5</v>
      </c>
      <c r="K103" s="372">
        <v>0</v>
      </c>
      <c r="L103" s="381">
        <v>0</v>
      </c>
      <c r="M103" s="372">
        <v>0</v>
      </c>
      <c r="N103" s="372">
        <v>0</v>
      </c>
    </row>
    <row r="104" spans="1:14" s="125" customFormat="1">
      <c r="A104" s="397"/>
      <c r="B104" s="398" t="s">
        <v>1001</v>
      </c>
      <c r="C104" s="372">
        <v>13.818377</v>
      </c>
      <c r="D104" s="372">
        <v>0</v>
      </c>
      <c r="E104" s="396">
        <v>0</v>
      </c>
      <c r="F104" s="372">
        <v>13.818377</v>
      </c>
      <c r="G104" s="373">
        <v>9.990000000000001E-4</v>
      </c>
      <c r="H104" s="395">
        <v>1</v>
      </c>
      <c r="I104" s="373">
        <v>0.35</v>
      </c>
      <c r="J104" s="395">
        <v>2.5</v>
      </c>
      <c r="K104" s="372">
        <v>2.2137289999999998</v>
      </c>
      <c r="L104" s="381">
        <v>0.16020200000000001</v>
      </c>
      <c r="M104" s="372">
        <v>4.836E-3</v>
      </c>
      <c r="N104" s="372">
        <v>-4.9100000000000001E-4</v>
      </c>
    </row>
    <row r="105" spans="1:14" s="125" customFormat="1">
      <c r="A105" s="397"/>
      <c r="B105" s="395" t="s">
        <v>1002</v>
      </c>
      <c r="C105" s="372">
        <v>23.565922</v>
      </c>
      <c r="D105" s="372">
        <v>0.5</v>
      </c>
      <c r="E105" s="396">
        <v>0.75</v>
      </c>
      <c r="F105" s="372">
        <v>23.940922</v>
      </c>
      <c r="G105" s="373">
        <v>1.5E-3</v>
      </c>
      <c r="H105" s="395">
        <v>10</v>
      </c>
      <c r="I105" s="373">
        <v>0.35578399999999999</v>
      </c>
      <c r="J105" s="395">
        <v>2.5</v>
      </c>
      <c r="K105" s="372">
        <v>4.7418329999999997</v>
      </c>
      <c r="L105" s="381">
        <v>0.19806399999999999</v>
      </c>
      <c r="M105" s="372">
        <v>1.2777E-2</v>
      </c>
      <c r="N105" s="372">
        <v>-2.323E-3</v>
      </c>
    </row>
    <row r="106" spans="1:14" s="125" customFormat="1">
      <c r="A106" s="397"/>
      <c r="B106" s="395" t="s">
        <v>1003</v>
      </c>
      <c r="C106" s="372">
        <v>195.77293</v>
      </c>
      <c r="D106" s="372">
        <v>0.5</v>
      </c>
      <c r="E106" s="396">
        <v>0.75</v>
      </c>
      <c r="F106" s="372">
        <v>196.14793</v>
      </c>
      <c r="G106" s="373">
        <v>3.0000000000000001E-3</v>
      </c>
      <c r="H106" s="395">
        <v>14</v>
      </c>
      <c r="I106" s="373">
        <v>0.346638</v>
      </c>
      <c r="J106" s="395">
        <v>2.5</v>
      </c>
      <c r="K106" s="372">
        <v>59.185110000000002</v>
      </c>
      <c r="L106" s="381">
        <v>0.30173699999999998</v>
      </c>
      <c r="M106" s="372">
        <v>0.20397699999999999</v>
      </c>
      <c r="N106" s="372">
        <v>-3.8754999999999998E-2</v>
      </c>
    </row>
    <row r="107" spans="1:14" s="125" customFormat="1">
      <c r="A107" s="397"/>
      <c r="B107" s="395" t="s">
        <v>1004</v>
      </c>
      <c r="C107" s="372">
        <v>230.870564</v>
      </c>
      <c r="D107" s="372">
        <v>20.320900999999999</v>
      </c>
      <c r="E107" s="396">
        <v>0.74</v>
      </c>
      <c r="F107" s="372">
        <v>245.844728</v>
      </c>
      <c r="G107" s="373">
        <v>7.0000000000000001E-3</v>
      </c>
      <c r="H107" s="395">
        <v>52</v>
      </c>
      <c r="I107" s="373">
        <v>0.32755000000000001</v>
      </c>
      <c r="J107" s="395">
        <v>2.5</v>
      </c>
      <c r="K107" s="372">
        <v>103.066056</v>
      </c>
      <c r="L107" s="381">
        <v>0.41923199999999999</v>
      </c>
      <c r="M107" s="372">
        <v>0.56368600000000002</v>
      </c>
      <c r="N107" s="372">
        <v>-0.17161999999999999</v>
      </c>
    </row>
    <row r="108" spans="1:14" s="125" customFormat="1">
      <c r="A108" s="397"/>
      <c r="B108" s="395" t="s">
        <v>1005</v>
      </c>
      <c r="C108" s="372">
        <v>205.02184800000001</v>
      </c>
      <c r="D108" s="372">
        <v>14.179349999999999</v>
      </c>
      <c r="E108" s="396">
        <v>0.64</v>
      </c>
      <c r="F108" s="372">
        <v>214.07827399999999</v>
      </c>
      <c r="G108" s="373">
        <v>1.5102000000000001E-2</v>
      </c>
      <c r="H108" s="399">
        <v>115</v>
      </c>
      <c r="I108" s="373">
        <v>0.37074400000000002</v>
      </c>
      <c r="J108" s="395">
        <v>2.5</v>
      </c>
      <c r="K108" s="372">
        <v>129.29581899999999</v>
      </c>
      <c r="L108" s="381">
        <v>0.60396499999999997</v>
      </c>
      <c r="M108" s="372">
        <v>1.198825</v>
      </c>
      <c r="N108" s="372">
        <v>-0.33427099999999998</v>
      </c>
    </row>
    <row r="109" spans="1:14" s="125" customFormat="1">
      <c r="A109" s="397"/>
      <c r="B109" s="398" t="s">
        <v>1006</v>
      </c>
      <c r="C109" s="372">
        <v>200.91310899999999</v>
      </c>
      <c r="D109" s="372">
        <v>13.271552</v>
      </c>
      <c r="E109" s="396">
        <v>0.66</v>
      </c>
      <c r="F109" s="372">
        <v>209.707975</v>
      </c>
      <c r="G109" s="373">
        <v>1.4999E-2</v>
      </c>
      <c r="H109" s="395">
        <v>81</v>
      </c>
      <c r="I109" s="373">
        <v>0.37055100000000002</v>
      </c>
      <c r="J109" s="395">
        <v>2.5</v>
      </c>
      <c r="K109" s="372">
        <v>126.59075300000001</v>
      </c>
      <c r="L109" s="381">
        <v>0.603653</v>
      </c>
      <c r="M109" s="372">
        <v>1.1656139999999999</v>
      </c>
      <c r="N109" s="372">
        <v>-0.33333400000000002</v>
      </c>
    </row>
    <row r="110" spans="1:14" s="125" customFormat="1">
      <c r="A110" s="397"/>
      <c r="B110" s="398" t="s">
        <v>1007</v>
      </c>
      <c r="C110" s="372">
        <v>4.1087400000000001</v>
      </c>
      <c r="D110" s="372">
        <v>0.90779799999999999</v>
      </c>
      <c r="E110" s="396">
        <v>0.28999999999999998</v>
      </c>
      <c r="F110" s="372">
        <v>4.3703000000000003</v>
      </c>
      <c r="G110" s="373">
        <v>1.9998999999999999E-2</v>
      </c>
      <c r="H110" s="395">
        <v>34</v>
      </c>
      <c r="I110" s="373">
        <v>0.37996200000000002</v>
      </c>
      <c r="J110" s="395">
        <v>2.5</v>
      </c>
      <c r="K110" s="372">
        <v>2.7050670000000001</v>
      </c>
      <c r="L110" s="381">
        <v>0.61896600000000002</v>
      </c>
      <c r="M110" s="372">
        <v>3.3210999999999997E-2</v>
      </c>
      <c r="N110" s="372">
        <v>-9.3800000000000003E-4</v>
      </c>
    </row>
    <row r="111" spans="1:14" s="125" customFormat="1">
      <c r="A111" s="397"/>
      <c r="B111" s="395" t="s">
        <v>1008</v>
      </c>
      <c r="C111" s="372">
        <v>194.660798</v>
      </c>
      <c r="D111" s="372">
        <v>41.409452999999999</v>
      </c>
      <c r="E111" s="396">
        <v>0.54</v>
      </c>
      <c r="F111" s="372">
        <v>216.906139</v>
      </c>
      <c r="G111" s="373">
        <v>3.9874E-2</v>
      </c>
      <c r="H111" s="395">
        <v>269</v>
      </c>
      <c r="I111" s="373">
        <v>0.39195799999999997</v>
      </c>
      <c r="J111" s="395">
        <v>2.5</v>
      </c>
      <c r="K111" s="372">
        <v>171.68413000000001</v>
      </c>
      <c r="L111" s="381">
        <v>0.79151300000000002</v>
      </c>
      <c r="M111" s="372">
        <v>3.4136350000000002</v>
      </c>
      <c r="N111" s="372">
        <v>-1.292389</v>
      </c>
    </row>
    <row r="112" spans="1:14" s="125" customFormat="1">
      <c r="A112" s="397"/>
      <c r="B112" s="398" t="s">
        <v>1009</v>
      </c>
      <c r="C112" s="372">
        <v>132.846417</v>
      </c>
      <c r="D112" s="372">
        <v>25.356839999999998</v>
      </c>
      <c r="E112" s="396">
        <v>0.5</v>
      </c>
      <c r="F112" s="372">
        <v>145.51150899999999</v>
      </c>
      <c r="G112" s="373">
        <v>2.9999000000000001E-2</v>
      </c>
      <c r="H112" s="395">
        <v>123</v>
      </c>
      <c r="I112" s="373">
        <v>0.38655699999999998</v>
      </c>
      <c r="J112" s="395">
        <v>2.5</v>
      </c>
      <c r="K112" s="372">
        <v>108.228416</v>
      </c>
      <c r="L112" s="381">
        <v>0.74377899999999997</v>
      </c>
      <c r="M112" s="372">
        <v>1.6874549999999999</v>
      </c>
      <c r="N112" s="372">
        <v>-0.58385900000000002</v>
      </c>
    </row>
    <row r="113" spans="1:14" s="125" customFormat="1">
      <c r="A113" s="397"/>
      <c r="B113" s="398" t="s">
        <v>1010</v>
      </c>
      <c r="C113" s="372">
        <v>61.814380999999997</v>
      </c>
      <c r="D113" s="372">
        <v>16.052613000000001</v>
      </c>
      <c r="E113" s="396">
        <v>0.6</v>
      </c>
      <c r="F113" s="372">
        <v>71.394631000000004</v>
      </c>
      <c r="G113" s="373">
        <v>0.06</v>
      </c>
      <c r="H113" s="395">
        <v>146</v>
      </c>
      <c r="I113" s="373">
        <v>0.40296599999999999</v>
      </c>
      <c r="J113" s="395">
        <v>2.5</v>
      </c>
      <c r="K113" s="372">
        <v>63.455714</v>
      </c>
      <c r="L113" s="381">
        <v>0.88880199999999998</v>
      </c>
      <c r="M113" s="372">
        <v>1.72618</v>
      </c>
      <c r="N113" s="372">
        <v>-0.70852899999999996</v>
      </c>
    </row>
    <row r="114" spans="1:14" s="125" customFormat="1">
      <c r="A114" s="397"/>
      <c r="B114" s="395" t="s">
        <v>1011</v>
      </c>
      <c r="C114" s="372">
        <v>55.708297999999999</v>
      </c>
      <c r="D114" s="372">
        <v>6.0926629999999999</v>
      </c>
      <c r="E114" s="396">
        <v>0.74</v>
      </c>
      <c r="F114" s="372">
        <v>60.740532000000002</v>
      </c>
      <c r="G114" s="373">
        <v>0.144734</v>
      </c>
      <c r="H114" s="395">
        <v>77</v>
      </c>
      <c r="I114" s="373">
        <v>0.33534199999999997</v>
      </c>
      <c r="J114" s="395">
        <v>2.5</v>
      </c>
      <c r="K114" s="372">
        <v>62.561542000000003</v>
      </c>
      <c r="L114" s="381">
        <v>1.0299799999999999</v>
      </c>
      <c r="M114" s="372">
        <v>2.9986009999999998</v>
      </c>
      <c r="N114" s="372">
        <v>-1.757636</v>
      </c>
    </row>
    <row r="115" spans="1:14" s="125" customFormat="1">
      <c r="A115" s="397"/>
      <c r="B115" s="398" t="s">
        <v>1012</v>
      </c>
      <c r="C115" s="372">
        <v>45.286245000000001</v>
      </c>
      <c r="D115" s="372">
        <v>4.8955060000000001</v>
      </c>
      <c r="E115" s="396">
        <v>0.84</v>
      </c>
      <c r="F115" s="372">
        <v>49.882989000000002</v>
      </c>
      <c r="G115" s="373">
        <v>0.119958</v>
      </c>
      <c r="H115" s="395">
        <v>58</v>
      </c>
      <c r="I115" s="373">
        <v>0.32753199999999999</v>
      </c>
      <c r="J115" s="395">
        <v>2.5</v>
      </c>
      <c r="K115" s="372">
        <v>48.233483999999997</v>
      </c>
      <c r="L115" s="381">
        <v>0.96693300000000004</v>
      </c>
      <c r="M115" s="372">
        <v>1.9598629999999999</v>
      </c>
      <c r="N115" s="372">
        <v>-1.1511979999999999</v>
      </c>
    </row>
    <row r="116" spans="1:14" s="125" customFormat="1">
      <c r="A116" s="397"/>
      <c r="B116" s="398" t="s">
        <v>1013</v>
      </c>
      <c r="C116" s="372">
        <v>9.7822549999999993</v>
      </c>
      <c r="D116" s="372">
        <v>0.99121499999999996</v>
      </c>
      <c r="E116" s="396">
        <v>0.24</v>
      </c>
      <c r="F116" s="372">
        <v>10.017886000000001</v>
      </c>
      <c r="G116" s="373">
        <v>0.23999899999999999</v>
      </c>
      <c r="H116" s="395">
        <v>17</v>
      </c>
      <c r="I116" s="373">
        <v>0.37263400000000002</v>
      </c>
      <c r="J116" s="395">
        <v>2.5</v>
      </c>
      <c r="K116" s="372">
        <v>13.314085</v>
      </c>
      <c r="L116" s="381">
        <v>1.3290310000000001</v>
      </c>
      <c r="M116" s="372">
        <v>0.89592099999999997</v>
      </c>
      <c r="N116" s="372">
        <v>-0.54755799999999999</v>
      </c>
    </row>
    <row r="117" spans="1:14" s="125" customFormat="1">
      <c r="A117" s="397"/>
      <c r="B117" s="398" t="s">
        <v>1014</v>
      </c>
      <c r="C117" s="372">
        <v>0.63979799999999998</v>
      </c>
      <c r="D117" s="372">
        <v>0.20594199999999999</v>
      </c>
      <c r="E117" s="396">
        <v>0.97</v>
      </c>
      <c r="F117" s="372">
        <v>0.83965699999999999</v>
      </c>
      <c r="G117" s="373">
        <v>0.48</v>
      </c>
      <c r="H117" s="395">
        <v>2</v>
      </c>
      <c r="I117" s="373">
        <v>0.35435100000000003</v>
      </c>
      <c r="J117" s="395">
        <v>2.5</v>
      </c>
      <c r="K117" s="372">
        <v>1.013973</v>
      </c>
      <c r="L117" s="381">
        <v>1.207603</v>
      </c>
      <c r="M117" s="372">
        <v>0.142816</v>
      </c>
      <c r="N117" s="372">
        <v>-5.8880000000000002E-2</v>
      </c>
    </row>
    <row r="118" spans="1:14" s="125" customFormat="1">
      <c r="A118" s="400"/>
      <c r="B118" s="395" t="s">
        <v>1015</v>
      </c>
      <c r="C118" s="372">
        <v>14.38208</v>
      </c>
      <c r="D118" s="372">
        <v>2.4376690000000001</v>
      </c>
      <c r="E118" s="396">
        <v>0.47</v>
      </c>
      <c r="F118" s="372">
        <v>15.544548000000001</v>
      </c>
      <c r="G118" s="373">
        <v>1</v>
      </c>
      <c r="H118" s="395">
        <v>20</v>
      </c>
      <c r="I118" s="373">
        <v>0.39956000000000003</v>
      </c>
      <c r="J118" s="395">
        <v>2.5</v>
      </c>
      <c r="K118" s="372">
        <v>0</v>
      </c>
      <c r="L118" s="381">
        <v>0</v>
      </c>
      <c r="M118" s="372">
        <v>5.7084380000000001</v>
      </c>
      <c r="N118" s="372">
        <v>-6.0190669999999997</v>
      </c>
    </row>
    <row r="119" spans="1:14" s="125" customFormat="1">
      <c r="A119" s="863" t="s">
        <v>1016</v>
      </c>
      <c r="B119" s="864"/>
      <c r="C119" s="401">
        <v>933.80081800000005</v>
      </c>
      <c r="D119" s="401">
        <v>85.440036000000006</v>
      </c>
      <c r="E119" s="402">
        <v>0.62</v>
      </c>
      <c r="F119" s="401">
        <v>987.02145099999996</v>
      </c>
      <c r="G119" s="403">
        <v>0.04</v>
      </c>
      <c r="H119" s="404">
        <v>558</v>
      </c>
      <c r="I119" s="403">
        <v>0.35747899999999999</v>
      </c>
      <c r="J119" s="124">
        <v>2.5</v>
      </c>
      <c r="K119" s="401">
        <v>532.74821999999995</v>
      </c>
      <c r="L119" s="403">
        <v>0.53975300000000004</v>
      </c>
      <c r="M119" s="401">
        <v>14.104775</v>
      </c>
      <c r="N119" s="401">
        <v>-9.6165529999999997</v>
      </c>
    </row>
    <row r="120" spans="1:14" s="125" customFormat="1">
      <c r="A120" s="412"/>
      <c r="B120" s="412"/>
      <c r="C120" s="412"/>
      <c r="D120" s="412"/>
      <c r="E120" s="412"/>
      <c r="F120" s="412"/>
      <c r="G120" s="412"/>
      <c r="H120" s="412"/>
      <c r="I120" s="412"/>
      <c r="J120" s="412"/>
      <c r="K120" s="412"/>
      <c r="L120" s="412"/>
      <c r="M120" s="412"/>
      <c r="N120" s="412"/>
    </row>
    <row r="121" spans="1:14" s="125" customFormat="1">
      <c r="A121" s="412"/>
      <c r="B121" s="412"/>
      <c r="C121" s="412"/>
      <c r="D121" s="412"/>
      <c r="E121" s="412"/>
      <c r="F121" s="412"/>
      <c r="G121" s="412"/>
      <c r="H121" s="412"/>
      <c r="I121" s="412"/>
      <c r="J121" s="412"/>
      <c r="K121" s="412"/>
      <c r="L121" s="412"/>
      <c r="M121" s="412"/>
      <c r="N121" s="412"/>
    </row>
    <row r="122" spans="1:14" s="390" customFormat="1" ht="105">
      <c r="A122" s="865" t="s">
        <v>1021</v>
      </c>
      <c r="B122" s="173" t="s">
        <v>985</v>
      </c>
      <c r="C122" s="110" t="s">
        <v>986</v>
      </c>
      <c r="D122" s="110" t="s">
        <v>1022</v>
      </c>
      <c r="E122" s="110" t="s">
        <v>988</v>
      </c>
      <c r="F122" s="110" t="s">
        <v>989</v>
      </c>
      <c r="G122" s="110" t="s">
        <v>1023</v>
      </c>
      <c r="H122" s="110" t="s">
        <v>991</v>
      </c>
      <c r="I122" s="135" t="s">
        <v>992</v>
      </c>
      <c r="J122" s="135" t="s">
        <v>1024</v>
      </c>
      <c r="K122" s="110" t="s">
        <v>1025</v>
      </c>
      <c r="L122" s="110" t="s">
        <v>995</v>
      </c>
      <c r="M122" s="110" t="s">
        <v>996</v>
      </c>
      <c r="N122" s="110" t="s">
        <v>997</v>
      </c>
    </row>
    <row r="123" spans="1:14" s="391" customFormat="1">
      <c r="A123" s="866"/>
      <c r="B123" s="114" t="s">
        <v>197</v>
      </c>
      <c r="C123" s="114" t="s">
        <v>531</v>
      </c>
      <c r="D123" s="114" t="s">
        <v>198</v>
      </c>
      <c r="E123" s="114" t="s">
        <v>573</v>
      </c>
      <c r="F123" s="114" t="s">
        <v>199</v>
      </c>
      <c r="G123" s="114" t="s">
        <v>574</v>
      </c>
      <c r="H123" s="114" t="s">
        <v>575</v>
      </c>
      <c r="I123" s="114" t="s">
        <v>576</v>
      </c>
      <c r="J123" s="114" t="s">
        <v>577</v>
      </c>
      <c r="K123" s="114" t="s">
        <v>578</v>
      </c>
      <c r="L123" s="114" t="s">
        <v>579</v>
      </c>
      <c r="M123" s="114" t="s">
        <v>580</v>
      </c>
      <c r="N123" s="114" t="s">
        <v>581</v>
      </c>
    </row>
    <row r="124" spans="1:14" s="125" customFormat="1" ht="15">
      <c r="A124" s="392" t="s">
        <v>1027</v>
      </c>
      <c r="B124" s="124"/>
      <c r="C124" s="393"/>
      <c r="D124" s="124"/>
      <c r="E124" s="124"/>
      <c r="F124" s="124"/>
      <c r="G124" s="124"/>
      <c r="H124" s="124"/>
      <c r="I124" s="124"/>
      <c r="J124" s="124"/>
      <c r="K124" s="124"/>
      <c r="L124" s="124"/>
      <c r="M124" s="124"/>
      <c r="N124" s="124"/>
    </row>
    <row r="125" spans="1:14" s="125" customFormat="1">
      <c r="A125" s="394"/>
      <c r="B125" s="395" t="s">
        <v>999</v>
      </c>
      <c r="C125" s="372">
        <v>26.210840999999999</v>
      </c>
      <c r="D125" s="372">
        <v>0</v>
      </c>
      <c r="E125" s="396">
        <v>0</v>
      </c>
      <c r="F125" s="372">
        <v>26.210840999999999</v>
      </c>
      <c r="G125" s="373">
        <v>1E-3</v>
      </c>
      <c r="H125" s="395">
        <v>5</v>
      </c>
      <c r="I125" s="373">
        <v>0.39561000000000002</v>
      </c>
      <c r="J125" s="395">
        <v>2.5</v>
      </c>
      <c r="K125" s="372">
        <v>7.2431130000000001</v>
      </c>
      <c r="L125" s="381">
        <v>0.27633999999999997</v>
      </c>
      <c r="M125" s="372">
        <v>1.0369E-2</v>
      </c>
      <c r="N125" s="372">
        <v>-3.7720000000000002E-3</v>
      </c>
    </row>
    <row r="126" spans="1:14" s="125" customFormat="1">
      <c r="A126" s="397"/>
      <c r="B126" s="398" t="s">
        <v>1000</v>
      </c>
      <c r="C126" s="372">
        <v>0</v>
      </c>
      <c r="D126" s="372">
        <v>0</v>
      </c>
      <c r="E126" s="396">
        <v>0</v>
      </c>
      <c r="F126" s="372">
        <v>0</v>
      </c>
      <c r="G126" s="373">
        <v>0</v>
      </c>
      <c r="H126" s="395">
        <v>0</v>
      </c>
      <c r="I126" s="373">
        <v>0</v>
      </c>
      <c r="J126" s="395">
        <v>2.5</v>
      </c>
      <c r="K126" s="372">
        <v>0</v>
      </c>
      <c r="L126" s="381">
        <v>0</v>
      </c>
      <c r="M126" s="372">
        <v>0</v>
      </c>
      <c r="N126" s="372">
        <v>0</v>
      </c>
    </row>
    <row r="127" spans="1:14" s="125" customFormat="1">
      <c r="A127" s="397"/>
      <c r="B127" s="398" t="s">
        <v>1001</v>
      </c>
      <c r="C127" s="372">
        <v>26.210840999999999</v>
      </c>
      <c r="D127" s="372">
        <v>0</v>
      </c>
      <c r="E127" s="396">
        <v>0</v>
      </c>
      <c r="F127" s="372">
        <v>26.210840999999999</v>
      </c>
      <c r="G127" s="373">
        <v>9.990000000000001E-4</v>
      </c>
      <c r="H127" s="395">
        <v>5</v>
      </c>
      <c r="I127" s="373">
        <v>0.39561000000000002</v>
      </c>
      <c r="J127" s="395">
        <v>2.5</v>
      </c>
      <c r="K127" s="372">
        <v>7.2431130000000001</v>
      </c>
      <c r="L127" s="381">
        <v>0.27633999999999997</v>
      </c>
      <c r="M127" s="372">
        <v>1.0369E-2</v>
      </c>
      <c r="N127" s="372">
        <v>-3.7720000000000002E-3</v>
      </c>
    </row>
    <row r="128" spans="1:14" s="125" customFormat="1">
      <c r="A128" s="397"/>
      <c r="B128" s="395" t="s">
        <v>1002</v>
      </c>
      <c r="C128" s="372">
        <v>17.744478000000001</v>
      </c>
      <c r="D128" s="372">
        <v>4.5663000000000002E-2</v>
      </c>
      <c r="E128" s="396">
        <v>0.75</v>
      </c>
      <c r="F128" s="372">
        <v>17.778725999999999</v>
      </c>
      <c r="G128" s="373">
        <v>1.5E-3</v>
      </c>
      <c r="H128" s="395">
        <v>18</v>
      </c>
      <c r="I128" s="373">
        <v>0.37449100000000002</v>
      </c>
      <c r="J128" s="395">
        <v>2.5</v>
      </c>
      <c r="K128" s="372">
        <v>5.8692349999999998</v>
      </c>
      <c r="L128" s="381">
        <v>0.330127</v>
      </c>
      <c r="M128" s="372">
        <v>9.9869999999999994E-3</v>
      </c>
      <c r="N128" s="372">
        <v>-1.7309999999999999E-3</v>
      </c>
    </row>
    <row r="129" spans="1:14" s="125" customFormat="1">
      <c r="A129" s="397"/>
      <c r="B129" s="395" t="s">
        <v>1003</v>
      </c>
      <c r="C129" s="372">
        <v>384.45018299999998</v>
      </c>
      <c r="D129" s="372">
        <v>29.059124000000001</v>
      </c>
      <c r="E129" s="396">
        <v>0.56000000000000005</v>
      </c>
      <c r="F129" s="372">
        <v>400.73606699999999</v>
      </c>
      <c r="G129" s="373">
        <v>3.0000000000000001E-3</v>
      </c>
      <c r="H129" s="395">
        <v>17</v>
      </c>
      <c r="I129" s="373">
        <v>0.39521699999999998</v>
      </c>
      <c r="J129" s="395">
        <v>2.5</v>
      </c>
      <c r="K129" s="372">
        <v>199.825613</v>
      </c>
      <c r="L129" s="381">
        <v>0.49864599999999998</v>
      </c>
      <c r="M129" s="372">
        <v>0.51880499999999996</v>
      </c>
      <c r="N129" s="372">
        <v>-0.190659</v>
      </c>
    </row>
    <row r="130" spans="1:14" s="125" customFormat="1">
      <c r="A130" s="397"/>
      <c r="B130" s="395" t="s">
        <v>1004</v>
      </c>
      <c r="C130" s="372">
        <v>73.877195999999998</v>
      </c>
      <c r="D130" s="372">
        <v>55.674649000000002</v>
      </c>
      <c r="E130" s="396">
        <v>0.93</v>
      </c>
      <c r="F130" s="372">
        <v>125.82797600000001</v>
      </c>
      <c r="G130" s="373">
        <v>6.999E-3</v>
      </c>
      <c r="H130" s="395">
        <v>41</v>
      </c>
      <c r="I130" s="373">
        <v>0.34315800000000002</v>
      </c>
      <c r="J130" s="395">
        <v>2.5</v>
      </c>
      <c r="K130" s="372">
        <v>81.877463000000006</v>
      </c>
      <c r="L130" s="381">
        <v>0.65071000000000001</v>
      </c>
      <c r="M130" s="372">
        <v>0.30225299999999999</v>
      </c>
      <c r="N130" s="372">
        <v>-0.22459599999999999</v>
      </c>
    </row>
    <row r="131" spans="1:14" s="125" customFormat="1">
      <c r="A131" s="397"/>
      <c r="B131" s="395" t="s">
        <v>1005</v>
      </c>
      <c r="C131" s="372">
        <v>139.54039900000001</v>
      </c>
      <c r="D131" s="372">
        <v>32.042296</v>
      </c>
      <c r="E131" s="396">
        <v>0.77</v>
      </c>
      <c r="F131" s="372">
        <v>164.15289899999999</v>
      </c>
      <c r="G131" s="373">
        <v>1.516E-2</v>
      </c>
      <c r="H131" s="399">
        <v>88</v>
      </c>
      <c r="I131" s="373">
        <v>0.39123200000000002</v>
      </c>
      <c r="J131" s="395">
        <v>2.5</v>
      </c>
      <c r="K131" s="372">
        <v>160.25627399999999</v>
      </c>
      <c r="L131" s="381">
        <v>0.97626199999999996</v>
      </c>
      <c r="M131" s="372">
        <v>0.97517399999999999</v>
      </c>
      <c r="N131" s="372">
        <v>-0.21848899999999999</v>
      </c>
    </row>
    <row r="132" spans="1:14" s="125" customFormat="1">
      <c r="A132" s="397"/>
      <c r="B132" s="398" t="s">
        <v>1006</v>
      </c>
      <c r="C132" s="372">
        <v>134.27590699999999</v>
      </c>
      <c r="D132" s="372">
        <v>32.042296</v>
      </c>
      <c r="E132" s="396">
        <v>0.77</v>
      </c>
      <c r="F132" s="372">
        <v>158.888408</v>
      </c>
      <c r="G132" s="373">
        <v>1.4999E-2</v>
      </c>
      <c r="H132" s="395">
        <v>70</v>
      </c>
      <c r="I132" s="373">
        <v>0.38928499999999999</v>
      </c>
      <c r="J132" s="395">
        <v>2.5</v>
      </c>
      <c r="K132" s="372">
        <v>153.846994</v>
      </c>
      <c r="L132" s="381">
        <v>0.96827099999999999</v>
      </c>
      <c r="M132" s="372">
        <v>0.92779400000000001</v>
      </c>
      <c r="N132" s="372">
        <v>-0.21804499999999999</v>
      </c>
    </row>
    <row r="133" spans="1:14" s="125" customFormat="1">
      <c r="A133" s="397"/>
      <c r="B133" s="398" t="s">
        <v>1007</v>
      </c>
      <c r="C133" s="372">
        <v>5.2644909999999996</v>
      </c>
      <c r="D133" s="372">
        <v>0</v>
      </c>
      <c r="E133" s="396">
        <v>0</v>
      </c>
      <c r="F133" s="372">
        <v>5.2644909999999996</v>
      </c>
      <c r="G133" s="373">
        <v>0.02</v>
      </c>
      <c r="H133" s="395">
        <v>18</v>
      </c>
      <c r="I133" s="373">
        <v>0.45</v>
      </c>
      <c r="J133" s="395">
        <v>2.5</v>
      </c>
      <c r="K133" s="372">
        <v>6.4092799999999999</v>
      </c>
      <c r="L133" s="381">
        <v>1.217455</v>
      </c>
      <c r="M133" s="372">
        <v>4.7379999999999999E-2</v>
      </c>
      <c r="N133" s="372">
        <v>-4.4499999999999997E-4</v>
      </c>
    </row>
    <row r="134" spans="1:14" s="125" customFormat="1">
      <c r="A134" s="397"/>
      <c r="B134" s="395" t="s">
        <v>1008</v>
      </c>
      <c r="C134" s="372">
        <v>93.469888999999995</v>
      </c>
      <c r="D134" s="372">
        <v>4.1945769999999998</v>
      </c>
      <c r="E134" s="396">
        <v>0.28999999999999998</v>
      </c>
      <c r="F134" s="372">
        <v>94.704280999999995</v>
      </c>
      <c r="G134" s="373">
        <v>3.8879999999999998E-2</v>
      </c>
      <c r="H134" s="395">
        <v>156</v>
      </c>
      <c r="I134" s="373">
        <v>0.41958499999999999</v>
      </c>
      <c r="J134" s="395">
        <v>2.5</v>
      </c>
      <c r="K134" s="372">
        <v>128.75273799999999</v>
      </c>
      <c r="L134" s="381">
        <v>1.359524</v>
      </c>
      <c r="M134" s="372">
        <v>1.540691</v>
      </c>
      <c r="N134" s="372">
        <v>-0.58137899999999998</v>
      </c>
    </row>
    <row r="135" spans="1:14" s="125" customFormat="1">
      <c r="A135" s="397"/>
      <c r="B135" s="398" t="s">
        <v>1009</v>
      </c>
      <c r="C135" s="372">
        <v>66.055763999999996</v>
      </c>
      <c r="D135" s="372">
        <v>0.78867100000000001</v>
      </c>
      <c r="E135" s="396">
        <v>0.73</v>
      </c>
      <c r="F135" s="372">
        <v>66.672295000000005</v>
      </c>
      <c r="G135" s="373">
        <v>2.9999000000000001E-2</v>
      </c>
      <c r="H135" s="395">
        <v>84</v>
      </c>
      <c r="I135" s="373">
        <v>0.42171199999999998</v>
      </c>
      <c r="J135" s="395">
        <v>2.5</v>
      </c>
      <c r="K135" s="372">
        <v>85.064451000000005</v>
      </c>
      <c r="L135" s="381">
        <v>1.2758590000000001</v>
      </c>
      <c r="M135" s="372">
        <v>0.84349700000000005</v>
      </c>
      <c r="N135" s="372">
        <v>-0.371589</v>
      </c>
    </row>
    <row r="136" spans="1:14" s="125" customFormat="1">
      <c r="A136" s="397"/>
      <c r="B136" s="398" t="s">
        <v>1010</v>
      </c>
      <c r="C136" s="372">
        <v>27.414124999999999</v>
      </c>
      <c r="D136" s="372">
        <v>3.4059059999999999</v>
      </c>
      <c r="E136" s="396">
        <v>0.18</v>
      </c>
      <c r="F136" s="372">
        <v>28.031987000000001</v>
      </c>
      <c r="G136" s="373">
        <v>0.06</v>
      </c>
      <c r="H136" s="395">
        <v>72</v>
      </c>
      <c r="I136" s="373">
        <v>0.41452299999999997</v>
      </c>
      <c r="J136" s="395">
        <v>2.5</v>
      </c>
      <c r="K136" s="372">
        <v>43.688287000000003</v>
      </c>
      <c r="L136" s="381">
        <v>1.558516</v>
      </c>
      <c r="M136" s="372">
        <v>0.69719500000000001</v>
      </c>
      <c r="N136" s="372">
        <v>-0.20979</v>
      </c>
    </row>
    <row r="137" spans="1:14" s="125" customFormat="1">
      <c r="A137" s="397"/>
      <c r="B137" s="395" t="s">
        <v>1011</v>
      </c>
      <c r="C137" s="372">
        <v>10.009693</v>
      </c>
      <c r="D137" s="372">
        <v>7.3773520000000001</v>
      </c>
      <c r="E137" s="396">
        <v>0.55000000000000004</v>
      </c>
      <c r="F137" s="372">
        <v>14.032242999999999</v>
      </c>
      <c r="G137" s="373">
        <v>0.127169</v>
      </c>
      <c r="H137" s="395">
        <v>26</v>
      </c>
      <c r="I137" s="373">
        <v>0.41274</v>
      </c>
      <c r="J137" s="395">
        <v>2.5</v>
      </c>
      <c r="K137" s="372">
        <v>27.991063</v>
      </c>
      <c r="L137" s="381">
        <v>1.9947680000000001</v>
      </c>
      <c r="M137" s="372">
        <v>0.74027500000000002</v>
      </c>
      <c r="N137" s="372">
        <v>-0.429531</v>
      </c>
    </row>
    <row r="138" spans="1:14" s="125" customFormat="1">
      <c r="A138" s="397"/>
      <c r="B138" s="398" t="s">
        <v>1012</v>
      </c>
      <c r="C138" s="372">
        <v>9.5042530000000003</v>
      </c>
      <c r="D138" s="372">
        <v>7.3773520000000001</v>
      </c>
      <c r="E138" s="396">
        <v>0.55000000000000004</v>
      </c>
      <c r="F138" s="372">
        <v>13.526802999999999</v>
      </c>
      <c r="G138" s="373">
        <v>0.117066</v>
      </c>
      <c r="H138" s="395">
        <v>20</v>
      </c>
      <c r="I138" s="373">
        <v>0.41134700000000002</v>
      </c>
      <c r="J138" s="395">
        <v>2.5</v>
      </c>
      <c r="K138" s="372">
        <v>26.754581999999999</v>
      </c>
      <c r="L138" s="381">
        <v>1.977894</v>
      </c>
      <c r="M138" s="372">
        <v>0.64985499999999996</v>
      </c>
      <c r="N138" s="372">
        <v>-0.40254400000000001</v>
      </c>
    </row>
    <row r="139" spans="1:14" s="125" customFormat="1">
      <c r="A139" s="397"/>
      <c r="B139" s="398" t="s">
        <v>1013</v>
      </c>
      <c r="C139" s="372">
        <v>0.173656</v>
      </c>
      <c r="D139" s="372">
        <v>0</v>
      </c>
      <c r="E139" s="396">
        <v>0</v>
      </c>
      <c r="F139" s="372">
        <v>0.173656</v>
      </c>
      <c r="G139" s="373">
        <v>0.24</v>
      </c>
      <c r="H139" s="395">
        <v>3</v>
      </c>
      <c r="I139" s="373">
        <v>0.45</v>
      </c>
      <c r="J139" s="395">
        <v>2.5</v>
      </c>
      <c r="K139" s="372">
        <v>0.45186300000000001</v>
      </c>
      <c r="L139" s="381">
        <v>2.6020490000000001</v>
      </c>
      <c r="M139" s="372">
        <v>1.8755000000000001E-2</v>
      </c>
      <c r="N139" s="372">
        <v>-6.4089999999999998E-3</v>
      </c>
    </row>
    <row r="140" spans="1:14" s="125" customFormat="1">
      <c r="A140" s="397"/>
      <c r="B140" s="398" t="s">
        <v>1014</v>
      </c>
      <c r="C140" s="372">
        <v>0.33178400000000002</v>
      </c>
      <c r="D140" s="372">
        <v>0</v>
      </c>
      <c r="E140" s="396">
        <v>0</v>
      </c>
      <c r="F140" s="372">
        <v>0.33178400000000002</v>
      </c>
      <c r="G140" s="373">
        <v>0.48</v>
      </c>
      <c r="H140" s="395">
        <v>3</v>
      </c>
      <c r="I140" s="373">
        <v>0.45</v>
      </c>
      <c r="J140" s="395">
        <v>2.5</v>
      </c>
      <c r="K140" s="372">
        <v>0.78461899999999996</v>
      </c>
      <c r="L140" s="381">
        <v>2.3648500000000001</v>
      </c>
      <c r="M140" s="372">
        <v>7.1665000000000006E-2</v>
      </c>
      <c r="N140" s="372">
        <v>-2.0577999999999999E-2</v>
      </c>
    </row>
    <row r="141" spans="1:14" s="125" customFormat="1">
      <c r="A141" s="400"/>
      <c r="B141" s="395" t="s">
        <v>1015</v>
      </c>
      <c r="C141" s="372">
        <v>0.54535299999999998</v>
      </c>
      <c r="D141" s="372">
        <v>0</v>
      </c>
      <c r="E141" s="396">
        <v>0</v>
      </c>
      <c r="F141" s="372">
        <v>0.54535299999999998</v>
      </c>
      <c r="G141" s="373">
        <v>1</v>
      </c>
      <c r="H141" s="395">
        <v>4</v>
      </c>
      <c r="I141" s="373">
        <v>0.45</v>
      </c>
      <c r="J141" s="395">
        <v>2.5</v>
      </c>
      <c r="K141" s="372">
        <v>0</v>
      </c>
      <c r="L141" s="381">
        <v>0</v>
      </c>
      <c r="M141" s="372">
        <v>0.24540899999999999</v>
      </c>
      <c r="N141" s="372">
        <v>-0.51665899999999998</v>
      </c>
    </row>
    <row r="142" spans="1:14" s="125" customFormat="1">
      <c r="A142" s="863" t="s">
        <v>1016</v>
      </c>
      <c r="B142" s="864"/>
      <c r="C142" s="401">
        <v>745.84803199999999</v>
      </c>
      <c r="D142" s="401">
        <v>128.39366100000001</v>
      </c>
      <c r="E142" s="402">
        <v>0.76</v>
      </c>
      <c r="F142" s="401">
        <v>843.98838599999999</v>
      </c>
      <c r="G142" s="403">
        <v>1.2200000000000001E-2</v>
      </c>
      <c r="H142" s="404">
        <v>355</v>
      </c>
      <c r="I142" s="403">
        <v>0.38931700000000002</v>
      </c>
      <c r="J142" s="124">
        <v>2.5</v>
      </c>
      <c r="K142" s="401">
        <v>611.81549900000005</v>
      </c>
      <c r="L142" s="403">
        <v>0.72491000000000005</v>
      </c>
      <c r="M142" s="401">
        <v>4.3429640000000003</v>
      </c>
      <c r="N142" s="401">
        <v>-2.1668159999999999</v>
      </c>
    </row>
    <row r="143" spans="1:14" s="125" customFormat="1" ht="15">
      <c r="A143" s="867" t="s">
        <v>1020</v>
      </c>
      <c r="B143" s="868"/>
      <c r="C143" s="407">
        <v>1679.64885</v>
      </c>
      <c r="D143" s="407">
        <v>213.833697</v>
      </c>
      <c r="E143" s="408"/>
      <c r="F143" s="407">
        <v>1831.0098370000001</v>
      </c>
      <c r="G143" s="409"/>
      <c r="H143" s="410"/>
      <c r="I143" s="409"/>
      <c r="J143" s="411"/>
      <c r="K143" s="407">
        <v>1144.563719</v>
      </c>
      <c r="L143" s="409"/>
      <c r="M143" s="407">
        <v>18.447738999999999</v>
      </c>
      <c r="N143" s="407">
        <v>-11.783367999999999</v>
      </c>
    </row>
    <row r="145" spans="1:10">
      <c r="A145" s="869" t="s">
        <v>1979</v>
      </c>
      <c r="B145" s="869"/>
      <c r="C145" s="869"/>
      <c r="D145" s="869"/>
      <c r="E145" s="869"/>
      <c r="F145" s="869"/>
      <c r="G145" s="869"/>
      <c r="H145" s="869"/>
      <c r="I145" s="869"/>
      <c r="J145" s="869"/>
    </row>
  </sheetData>
  <mergeCells count="15">
    <mergeCell ref="A142:B142"/>
    <mergeCell ref="A143:B143"/>
    <mergeCell ref="A145:J145"/>
    <mergeCell ref="A74:A75"/>
    <mergeCell ref="A94:B94"/>
    <mergeCell ref="A95:B95"/>
    <mergeCell ref="A99:A100"/>
    <mergeCell ref="A119:B119"/>
    <mergeCell ref="A122:A123"/>
    <mergeCell ref="A71:B71"/>
    <mergeCell ref="A5:A6"/>
    <mergeCell ref="A25:B25"/>
    <mergeCell ref="A28:A29"/>
    <mergeCell ref="A48:B48"/>
    <mergeCell ref="A51:A52"/>
  </mergeCells>
  <pageMargins left="0.7" right="0.7" top="0.75" bottom="0.75" header="0.3" footer="0.3"/>
  <pageSetup paperSize="9" scale="57" orientation="landscape" r:id="rId1"/>
  <rowBreaks count="3" manualBreakCount="3">
    <brk id="25" max="16383" man="1"/>
    <brk id="72" max="16383" man="1"/>
    <brk id="12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dimension ref="A1:D27"/>
  <sheetViews>
    <sheetView topLeftCell="A9" zoomScaleNormal="100" workbookViewId="0">
      <selection activeCell="C35" sqref="C35"/>
    </sheetView>
  </sheetViews>
  <sheetFormatPr defaultColWidth="8.125" defaultRowHeight="14.25"/>
  <cols>
    <col min="1" max="1" width="4.625" customWidth="1"/>
    <col min="2" max="2" width="45.125" customWidth="1"/>
    <col min="3" max="3" width="27.625" customWidth="1"/>
    <col min="4" max="4" width="26.625" bestFit="1" customWidth="1"/>
  </cols>
  <sheetData>
    <row r="1" spans="1:4" ht="20.25">
      <c r="A1" s="26" t="s">
        <v>98</v>
      </c>
      <c r="B1" s="150"/>
      <c r="C1" s="150"/>
      <c r="D1" s="150"/>
    </row>
    <row r="2" spans="1:4" ht="15">
      <c r="A2" s="29" t="s">
        <v>200</v>
      </c>
    </row>
    <row r="3" spans="1:4" ht="15">
      <c r="A3" s="29" t="s">
        <v>196</v>
      </c>
      <c r="C3" s="368"/>
      <c r="D3" s="368"/>
    </row>
    <row r="4" spans="1:4">
      <c r="A4" s="355"/>
      <c r="C4" s="374"/>
      <c r="D4" s="374"/>
    </row>
    <row r="5" spans="1:4" ht="30">
      <c r="A5" s="355"/>
      <c r="B5" s="355"/>
      <c r="C5" s="135" t="s">
        <v>1028</v>
      </c>
      <c r="D5" s="135" t="s">
        <v>1029</v>
      </c>
    </row>
    <row r="6" spans="1:4">
      <c r="A6" s="870"/>
      <c r="B6" s="870"/>
      <c r="C6" s="32" t="s">
        <v>197</v>
      </c>
      <c r="D6" s="32" t="s">
        <v>531</v>
      </c>
    </row>
    <row r="7" spans="1:4" ht="15">
      <c r="A7" s="193">
        <v>1</v>
      </c>
      <c r="B7" s="413" t="s">
        <v>1030</v>
      </c>
      <c r="C7" s="369">
        <v>1144.5637200000001</v>
      </c>
      <c r="D7" s="369">
        <v>1144.5637200000001</v>
      </c>
    </row>
    <row r="8" spans="1:4">
      <c r="A8" s="193">
        <v>2</v>
      </c>
      <c r="B8" s="414" t="s">
        <v>1031</v>
      </c>
      <c r="C8" s="369">
        <v>0</v>
      </c>
      <c r="D8" s="369">
        <v>0</v>
      </c>
    </row>
    <row r="9" spans="1:4">
      <c r="A9" s="193">
        <v>3</v>
      </c>
      <c r="B9" s="414" t="s">
        <v>785</v>
      </c>
      <c r="C9" s="369">
        <v>0</v>
      </c>
      <c r="D9" s="369">
        <v>0</v>
      </c>
    </row>
    <row r="10" spans="1:4">
      <c r="A10" s="193">
        <v>4</v>
      </c>
      <c r="B10" s="414" t="s">
        <v>1032</v>
      </c>
      <c r="C10" s="369">
        <v>1144.5637200000001</v>
      </c>
      <c r="D10" s="369">
        <v>1144.5637200000001</v>
      </c>
    </row>
    <row r="11" spans="1:4">
      <c r="A11" s="415">
        <v>4.0999999999999996</v>
      </c>
      <c r="B11" s="416" t="s">
        <v>1033</v>
      </c>
      <c r="C11" s="369">
        <v>532.74821999999995</v>
      </c>
      <c r="D11" s="369">
        <v>532.74821999999995</v>
      </c>
    </row>
    <row r="12" spans="1:4">
      <c r="A12" s="415">
        <v>4.2</v>
      </c>
      <c r="B12" s="416" t="s">
        <v>1034</v>
      </c>
      <c r="C12" s="369">
        <v>0</v>
      </c>
      <c r="D12" s="369">
        <v>0</v>
      </c>
    </row>
    <row r="13" spans="1:4" ht="15">
      <c r="A13" s="193">
        <v>5</v>
      </c>
      <c r="B13" s="417" t="s">
        <v>1035</v>
      </c>
      <c r="C13" s="369">
        <v>577.64049</v>
      </c>
      <c r="D13" s="369">
        <v>577.64049</v>
      </c>
    </row>
    <row r="14" spans="1:4">
      <c r="A14" s="193">
        <v>6</v>
      </c>
      <c r="B14" s="414" t="s">
        <v>1031</v>
      </c>
      <c r="C14" s="369">
        <v>0</v>
      </c>
      <c r="D14" s="369">
        <v>0</v>
      </c>
    </row>
    <row r="15" spans="1:4">
      <c r="A15" s="193">
        <v>7</v>
      </c>
      <c r="B15" s="414" t="s">
        <v>785</v>
      </c>
      <c r="C15" s="369">
        <v>0</v>
      </c>
      <c r="D15" s="369">
        <v>0</v>
      </c>
    </row>
    <row r="16" spans="1:4">
      <c r="A16" s="193">
        <v>8</v>
      </c>
      <c r="B16" s="414" t="s">
        <v>1032</v>
      </c>
      <c r="C16" s="369">
        <v>0</v>
      </c>
      <c r="D16" s="369">
        <v>0</v>
      </c>
    </row>
    <row r="17" spans="1:4">
      <c r="A17" s="415">
        <v>8.1</v>
      </c>
      <c r="B17" s="416" t="s">
        <v>1036</v>
      </c>
      <c r="C17" s="369">
        <v>0</v>
      </c>
      <c r="D17" s="369">
        <v>0</v>
      </c>
    </row>
    <row r="18" spans="1:4">
      <c r="A18" s="415">
        <v>8.1999999999999993</v>
      </c>
      <c r="B18" s="416" t="s">
        <v>1037</v>
      </c>
      <c r="C18" s="369">
        <v>0</v>
      </c>
      <c r="D18" s="369">
        <v>0</v>
      </c>
    </row>
    <row r="19" spans="1:4">
      <c r="A19" s="415">
        <v>9</v>
      </c>
      <c r="B19" s="414" t="s">
        <v>946</v>
      </c>
      <c r="C19" s="369">
        <v>577.64049</v>
      </c>
      <c r="D19" s="369">
        <v>577.64049</v>
      </c>
    </row>
    <row r="20" spans="1:4" ht="28.5">
      <c r="A20" s="415">
        <v>9.1</v>
      </c>
      <c r="B20" s="416" t="s">
        <v>1038</v>
      </c>
      <c r="C20" s="369">
        <v>14.503069999999999</v>
      </c>
      <c r="D20" s="369">
        <v>14.503069999999999</v>
      </c>
    </row>
    <row r="21" spans="1:4" ht="28.5">
      <c r="A21" s="415">
        <v>9.1999999999999993</v>
      </c>
      <c r="B21" s="416" t="s">
        <v>1039</v>
      </c>
      <c r="C21" s="369">
        <v>510.78431999999998</v>
      </c>
      <c r="D21" s="369">
        <v>510.78431999999998</v>
      </c>
    </row>
    <row r="22" spans="1:4">
      <c r="A22" s="415">
        <v>9.3000000000000007</v>
      </c>
      <c r="B22" s="416" t="s">
        <v>949</v>
      </c>
      <c r="C22" s="369">
        <v>0</v>
      </c>
      <c r="D22" s="369">
        <v>0</v>
      </c>
    </row>
    <row r="23" spans="1:4">
      <c r="A23" s="415">
        <v>9.4</v>
      </c>
      <c r="B23" s="416" t="s">
        <v>1040</v>
      </c>
      <c r="C23" s="369">
        <v>7.0863300000000002</v>
      </c>
      <c r="D23" s="369">
        <v>7.0863300000000002</v>
      </c>
    </row>
    <row r="24" spans="1:4">
      <c r="A24" s="415">
        <v>9.5</v>
      </c>
      <c r="B24" s="416" t="s">
        <v>1041</v>
      </c>
      <c r="C24" s="369">
        <v>45.266770000000001</v>
      </c>
      <c r="D24" s="369">
        <v>45.266770000000001</v>
      </c>
    </row>
    <row r="25" spans="1:4" s="29" customFormat="1" ht="30">
      <c r="A25" s="193">
        <v>10</v>
      </c>
      <c r="B25" s="417" t="s">
        <v>1042</v>
      </c>
      <c r="C25" s="372">
        <v>1722.2042100000001</v>
      </c>
      <c r="D25" s="372">
        <v>1722.2042100000001</v>
      </c>
    </row>
    <row r="27" spans="1:4" ht="30" customHeight="1">
      <c r="A27" s="746" t="s">
        <v>1043</v>
      </c>
      <c r="B27" s="746"/>
      <c r="C27" s="746"/>
      <c r="D27" s="746"/>
    </row>
  </sheetData>
  <mergeCells count="2">
    <mergeCell ref="A6:B6"/>
    <mergeCell ref="A27:D27"/>
  </mergeCells>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dimension ref="A1:T38"/>
  <sheetViews>
    <sheetView zoomScaleNormal="100" workbookViewId="0"/>
  </sheetViews>
  <sheetFormatPr defaultColWidth="8.125" defaultRowHeight="14.25"/>
  <cols>
    <col min="1" max="1" width="4.75" customWidth="1"/>
    <col min="2" max="2" width="42.875" customWidth="1"/>
    <col min="3" max="6" width="16.875" customWidth="1"/>
    <col min="7" max="8" width="16.875" hidden="1" customWidth="1"/>
    <col min="9"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6" t="s">
        <v>100</v>
      </c>
      <c r="T1" s="52"/>
    </row>
    <row r="2" spans="1:20" ht="15">
      <c r="A2" s="29" t="s">
        <v>200</v>
      </c>
    </row>
    <row r="3" spans="1:20" ht="15">
      <c r="A3" s="29" t="s">
        <v>196</v>
      </c>
    </row>
    <row r="4" spans="1:20">
      <c r="B4" s="418"/>
    </row>
    <row r="5" spans="1:20" ht="18">
      <c r="A5" s="871" t="s">
        <v>984</v>
      </c>
      <c r="B5" s="872"/>
      <c r="C5" s="877" t="s">
        <v>1044</v>
      </c>
      <c r="D5" s="880" t="s">
        <v>1045</v>
      </c>
      <c r="E5" s="881"/>
      <c r="F5" s="881"/>
      <c r="G5" s="881"/>
      <c r="H5" s="881"/>
      <c r="I5" s="881"/>
      <c r="J5" s="881"/>
      <c r="K5" s="881"/>
      <c r="L5" s="881"/>
      <c r="M5" s="881"/>
      <c r="N5" s="882"/>
      <c r="O5" s="880" t="s">
        <v>1046</v>
      </c>
      <c r="P5" s="882"/>
    </row>
    <row r="6" spans="1:20">
      <c r="A6" s="873"/>
      <c r="B6" s="874"/>
      <c r="C6" s="878"/>
      <c r="D6" s="883" t="s">
        <v>1047</v>
      </c>
      <c r="E6" s="884"/>
      <c r="F6" s="884"/>
      <c r="G6" s="884"/>
      <c r="H6" s="884"/>
      <c r="I6" s="884"/>
      <c r="J6" s="884"/>
      <c r="K6" s="884"/>
      <c r="L6" s="885"/>
      <c r="M6" s="886" t="s">
        <v>1048</v>
      </c>
      <c r="N6" s="887"/>
      <c r="O6" s="877" t="s">
        <v>1049</v>
      </c>
      <c r="P6" s="888" t="s">
        <v>1050</v>
      </c>
    </row>
    <row r="7" spans="1:20" s="379" customFormat="1" ht="73.5">
      <c r="A7" s="873"/>
      <c r="B7" s="874"/>
      <c r="C7" s="879"/>
      <c r="D7" s="419" t="s">
        <v>1051</v>
      </c>
      <c r="E7" s="419" t="s">
        <v>1052</v>
      </c>
      <c r="F7" s="420" t="s">
        <v>1053</v>
      </c>
      <c r="G7" s="420" t="s">
        <v>1054</v>
      </c>
      <c r="H7" s="420" t="s">
        <v>1055</v>
      </c>
      <c r="I7" s="419" t="s">
        <v>1056</v>
      </c>
      <c r="J7" s="420" t="s">
        <v>1057</v>
      </c>
      <c r="K7" s="420" t="s">
        <v>1058</v>
      </c>
      <c r="L7" s="420" t="s">
        <v>1059</v>
      </c>
      <c r="M7" s="419" t="s">
        <v>1060</v>
      </c>
      <c r="N7" s="421"/>
      <c r="O7" s="879"/>
      <c r="P7" s="889"/>
    </row>
    <row r="8" spans="1:20" s="379" customFormat="1">
      <c r="A8" s="875"/>
      <c r="B8" s="876"/>
      <c r="C8" s="32" t="s">
        <v>197</v>
      </c>
      <c r="D8" s="32" t="s">
        <v>531</v>
      </c>
      <c r="E8" s="32" t="s">
        <v>198</v>
      </c>
      <c r="F8" s="32" t="s">
        <v>573</v>
      </c>
      <c r="G8" s="32" t="s">
        <v>199</v>
      </c>
      <c r="H8" s="32" t="s">
        <v>574</v>
      </c>
      <c r="I8" s="32" t="s">
        <v>575</v>
      </c>
      <c r="J8" s="32" t="s">
        <v>576</v>
      </c>
      <c r="K8" s="32" t="s">
        <v>577</v>
      </c>
      <c r="L8" s="32" t="s">
        <v>578</v>
      </c>
      <c r="M8" s="32" t="s">
        <v>579</v>
      </c>
      <c r="N8" s="32" t="s">
        <v>580</v>
      </c>
      <c r="O8" s="32" t="s">
        <v>581</v>
      </c>
      <c r="P8" s="32" t="s">
        <v>795</v>
      </c>
    </row>
    <row r="9" spans="1:20">
      <c r="A9" s="214">
        <v>1</v>
      </c>
      <c r="B9" s="176" t="s">
        <v>1031</v>
      </c>
      <c r="C9" s="372">
        <v>0</v>
      </c>
      <c r="D9" s="373">
        <v>0</v>
      </c>
      <c r="E9" s="373">
        <v>0</v>
      </c>
      <c r="F9" s="373">
        <v>0</v>
      </c>
      <c r="G9" s="373">
        <v>0</v>
      </c>
      <c r="H9" s="373">
        <v>0</v>
      </c>
      <c r="I9" s="373">
        <v>0</v>
      </c>
      <c r="J9" s="373">
        <v>0</v>
      </c>
      <c r="K9" s="373">
        <v>0</v>
      </c>
      <c r="L9" s="373">
        <v>0</v>
      </c>
      <c r="M9" s="373">
        <v>0</v>
      </c>
      <c r="N9" s="373">
        <v>0</v>
      </c>
      <c r="O9" s="372">
        <v>0</v>
      </c>
      <c r="P9" s="372">
        <v>0</v>
      </c>
    </row>
    <row r="10" spans="1:20">
      <c r="A10" s="214">
        <v>2</v>
      </c>
      <c r="B10" s="176" t="s">
        <v>785</v>
      </c>
      <c r="C10" s="372">
        <v>0</v>
      </c>
      <c r="D10" s="373">
        <v>0</v>
      </c>
      <c r="E10" s="373">
        <v>0</v>
      </c>
      <c r="F10" s="373">
        <v>0</v>
      </c>
      <c r="G10" s="373">
        <v>0</v>
      </c>
      <c r="H10" s="373">
        <v>0</v>
      </c>
      <c r="I10" s="373">
        <v>0</v>
      </c>
      <c r="J10" s="373">
        <v>0</v>
      </c>
      <c r="K10" s="373">
        <v>0</v>
      </c>
      <c r="L10" s="373">
        <v>0</v>
      </c>
      <c r="M10" s="373">
        <v>0</v>
      </c>
      <c r="N10" s="373">
        <v>0</v>
      </c>
      <c r="O10" s="372">
        <v>0</v>
      </c>
      <c r="P10" s="372">
        <v>0</v>
      </c>
    </row>
    <row r="11" spans="1:20">
      <c r="A11" s="214">
        <v>3</v>
      </c>
      <c r="B11" s="176" t="s">
        <v>788</v>
      </c>
      <c r="C11" s="372">
        <v>0</v>
      </c>
      <c r="D11" s="422">
        <v>0</v>
      </c>
      <c r="E11" s="422">
        <v>0</v>
      </c>
      <c r="F11" s="422">
        <v>0</v>
      </c>
      <c r="G11" s="422">
        <v>0</v>
      </c>
      <c r="H11" s="422">
        <v>0</v>
      </c>
      <c r="I11" s="422">
        <v>0</v>
      </c>
      <c r="J11" s="422">
        <v>0</v>
      </c>
      <c r="K11" s="422">
        <v>0</v>
      </c>
      <c r="L11" s="422">
        <v>0</v>
      </c>
      <c r="M11" s="422">
        <v>0</v>
      </c>
      <c r="N11" s="422">
        <v>0</v>
      </c>
      <c r="O11" s="372">
        <v>0</v>
      </c>
      <c r="P11" s="372">
        <v>0</v>
      </c>
    </row>
    <row r="12" spans="1:20">
      <c r="A12" s="214">
        <v>3.1</v>
      </c>
      <c r="B12" s="423" t="s">
        <v>1061</v>
      </c>
      <c r="C12" s="372">
        <v>0</v>
      </c>
      <c r="D12" s="373">
        <v>0</v>
      </c>
      <c r="E12" s="373">
        <v>0</v>
      </c>
      <c r="F12" s="373">
        <v>0</v>
      </c>
      <c r="G12" s="373">
        <v>0</v>
      </c>
      <c r="H12" s="373">
        <v>0</v>
      </c>
      <c r="I12" s="373">
        <v>0</v>
      </c>
      <c r="J12" s="373">
        <v>0</v>
      </c>
      <c r="K12" s="373">
        <v>0</v>
      </c>
      <c r="L12" s="373">
        <v>0</v>
      </c>
      <c r="M12" s="373">
        <v>0</v>
      </c>
      <c r="N12" s="373">
        <v>0</v>
      </c>
      <c r="O12" s="372">
        <v>0</v>
      </c>
      <c r="P12" s="372">
        <v>0</v>
      </c>
    </row>
    <row r="13" spans="1:20">
      <c r="A13" s="214">
        <v>3.2</v>
      </c>
      <c r="B13" s="423" t="s">
        <v>1062</v>
      </c>
      <c r="C13" s="372">
        <v>0</v>
      </c>
      <c r="D13" s="373">
        <v>0</v>
      </c>
      <c r="E13" s="373">
        <v>0</v>
      </c>
      <c r="F13" s="373">
        <v>0</v>
      </c>
      <c r="G13" s="373">
        <v>0</v>
      </c>
      <c r="H13" s="373">
        <v>0</v>
      </c>
      <c r="I13" s="373">
        <v>0</v>
      </c>
      <c r="J13" s="373">
        <v>0</v>
      </c>
      <c r="K13" s="373">
        <v>0</v>
      </c>
      <c r="L13" s="373">
        <v>0</v>
      </c>
      <c r="M13" s="373">
        <v>0</v>
      </c>
      <c r="N13" s="373">
        <v>0</v>
      </c>
      <c r="O13" s="372">
        <v>0</v>
      </c>
      <c r="P13" s="372">
        <v>0</v>
      </c>
    </row>
    <row r="14" spans="1:20">
      <c r="A14" s="214">
        <v>3.3</v>
      </c>
      <c r="B14" s="423" t="s">
        <v>1063</v>
      </c>
      <c r="C14" s="372">
        <v>0</v>
      </c>
      <c r="D14" s="373">
        <v>0</v>
      </c>
      <c r="E14" s="373">
        <v>0</v>
      </c>
      <c r="F14" s="373">
        <v>0</v>
      </c>
      <c r="G14" s="373">
        <v>0</v>
      </c>
      <c r="H14" s="373">
        <v>0</v>
      </c>
      <c r="I14" s="373">
        <v>0</v>
      </c>
      <c r="J14" s="373">
        <v>0</v>
      </c>
      <c r="K14" s="373">
        <v>0</v>
      </c>
      <c r="L14" s="373">
        <v>0</v>
      </c>
      <c r="M14" s="373">
        <v>0</v>
      </c>
      <c r="N14" s="373">
        <v>0</v>
      </c>
      <c r="O14" s="372">
        <v>0</v>
      </c>
      <c r="P14" s="372">
        <v>0</v>
      </c>
    </row>
    <row r="15" spans="1:20">
      <c r="A15" s="214">
        <v>4</v>
      </c>
      <c r="B15" s="176" t="s">
        <v>946</v>
      </c>
      <c r="C15" s="372">
        <v>4954.8833000000004</v>
      </c>
      <c r="D15" s="373">
        <v>2.4379999999999999E-2</v>
      </c>
      <c r="E15" s="373">
        <v>1.87839</v>
      </c>
      <c r="F15" s="373">
        <v>1.87839</v>
      </c>
      <c r="G15" s="373">
        <v>0</v>
      </c>
      <c r="H15" s="373">
        <v>0</v>
      </c>
      <c r="I15" s="373">
        <v>1.5509999999999999E-2</v>
      </c>
      <c r="J15" s="373">
        <v>0</v>
      </c>
      <c r="K15" s="373">
        <v>1.5509999999999999E-2</v>
      </c>
      <c r="L15" s="373">
        <v>0</v>
      </c>
      <c r="M15" s="373">
        <v>4.9059999999999999E-2</v>
      </c>
      <c r="N15" s="373">
        <v>0</v>
      </c>
      <c r="O15" s="372">
        <v>577.64049999999997</v>
      </c>
      <c r="P15" s="372">
        <v>577.64049999999997</v>
      </c>
    </row>
    <row r="16" spans="1:20">
      <c r="A16" s="214">
        <v>4.0999999999999996</v>
      </c>
      <c r="B16" s="423" t="s">
        <v>1064</v>
      </c>
      <c r="C16" s="372">
        <v>103.6028</v>
      </c>
      <c r="D16" s="373">
        <v>1.8550000000000001E-2</v>
      </c>
      <c r="E16" s="373">
        <v>4.6481300000000001</v>
      </c>
      <c r="F16" s="373">
        <v>4.6481300000000001</v>
      </c>
      <c r="G16" s="373">
        <v>0</v>
      </c>
      <c r="H16" s="373">
        <v>0</v>
      </c>
      <c r="I16" s="373">
        <v>2.2699999999999999E-3</v>
      </c>
      <c r="J16" s="373">
        <v>0</v>
      </c>
      <c r="K16" s="373">
        <v>2.2699999999999999E-3</v>
      </c>
      <c r="L16" s="373">
        <v>0</v>
      </c>
      <c r="M16" s="373">
        <v>2.1129999999999999E-2</v>
      </c>
      <c r="N16" s="373">
        <v>0</v>
      </c>
      <c r="O16" s="372">
        <v>14.5031</v>
      </c>
      <c r="P16" s="372">
        <v>14.5031</v>
      </c>
    </row>
    <row r="17" spans="1:16">
      <c r="A17" s="214">
        <v>4.2</v>
      </c>
      <c r="B17" s="423" t="s">
        <v>1065</v>
      </c>
      <c r="C17" s="372">
        <v>4594.5888000000004</v>
      </c>
      <c r="D17" s="373">
        <v>1.0189999999999999E-2</v>
      </c>
      <c r="E17" s="373">
        <v>1.9208799999999999</v>
      </c>
      <c r="F17" s="373">
        <v>1.9208799999999999</v>
      </c>
      <c r="G17" s="373">
        <v>0</v>
      </c>
      <c r="H17" s="373">
        <v>0</v>
      </c>
      <c r="I17" s="373">
        <v>1.5640000000000001E-2</v>
      </c>
      <c r="J17" s="373">
        <v>0</v>
      </c>
      <c r="K17" s="373">
        <v>1.5640000000000001E-2</v>
      </c>
      <c r="L17" s="373">
        <v>0</v>
      </c>
      <c r="M17" s="373">
        <v>1.644E-2</v>
      </c>
      <c r="N17" s="373">
        <v>0</v>
      </c>
      <c r="O17" s="372">
        <v>510.78429999999997</v>
      </c>
      <c r="P17" s="372">
        <v>510.78429999999997</v>
      </c>
    </row>
    <row r="18" spans="1:16">
      <c r="A18" s="214">
        <v>4.3</v>
      </c>
      <c r="B18" s="423" t="s">
        <v>1066</v>
      </c>
      <c r="C18" s="372">
        <v>0</v>
      </c>
      <c r="D18" s="373">
        <v>0</v>
      </c>
      <c r="E18" s="373">
        <v>0</v>
      </c>
      <c r="F18" s="373">
        <v>0</v>
      </c>
      <c r="G18" s="373">
        <v>0</v>
      </c>
      <c r="H18" s="373">
        <v>0</v>
      </c>
      <c r="I18" s="373">
        <v>0</v>
      </c>
      <c r="J18" s="373">
        <v>0</v>
      </c>
      <c r="K18" s="373">
        <v>0</v>
      </c>
      <c r="L18" s="373">
        <v>0</v>
      </c>
      <c r="M18" s="373">
        <v>0</v>
      </c>
      <c r="N18" s="373">
        <v>0</v>
      </c>
      <c r="O18" s="372">
        <v>0</v>
      </c>
      <c r="P18" s="372">
        <v>0</v>
      </c>
    </row>
    <row r="19" spans="1:16">
      <c r="A19" s="214">
        <v>4.4000000000000004</v>
      </c>
      <c r="B19" s="423" t="s">
        <v>1067</v>
      </c>
      <c r="C19" s="372">
        <v>17.8081</v>
      </c>
      <c r="D19" s="373">
        <v>0.52412000000000003</v>
      </c>
      <c r="E19" s="373">
        <v>0</v>
      </c>
      <c r="F19" s="373">
        <v>0</v>
      </c>
      <c r="G19" s="373">
        <v>0</v>
      </c>
      <c r="H19" s="373">
        <v>0</v>
      </c>
      <c r="I19" s="373">
        <v>0.17158999999999999</v>
      </c>
      <c r="J19" s="373">
        <v>0</v>
      </c>
      <c r="K19" s="373">
        <v>0.17158999999999999</v>
      </c>
      <c r="L19" s="373">
        <v>0</v>
      </c>
      <c r="M19" s="373">
        <v>0.68679000000000001</v>
      </c>
      <c r="N19" s="373">
        <v>0</v>
      </c>
      <c r="O19" s="372">
        <v>7.0862999999999996</v>
      </c>
      <c r="P19" s="372">
        <v>7.0862999999999996</v>
      </c>
    </row>
    <row r="20" spans="1:16">
      <c r="A20" s="214">
        <v>4.5</v>
      </c>
      <c r="B20" s="423" t="s">
        <v>1068</v>
      </c>
      <c r="C20" s="372">
        <v>238.8835</v>
      </c>
      <c r="D20" s="373">
        <v>0.26267000000000001</v>
      </c>
      <c r="E20" s="373">
        <v>0</v>
      </c>
      <c r="F20" s="373">
        <v>0</v>
      </c>
      <c r="G20" s="373">
        <v>0</v>
      </c>
      <c r="H20" s="373">
        <v>0</v>
      </c>
      <c r="I20" s="373">
        <v>7.2100000000000003E-3</v>
      </c>
      <c r="J20" s="373">
        <v>0</v>
      </c>
      <c r="K20" s="373">
        <v>7.2100000000000003E-3</v>
      </c>
      <c r="L20" s="373">
        <v>0</v>
      </c>
      <c r="M20" s="373">
        <v>0.64112000000000002</v>
      </c>
      <c r="N20" s="373">
        <v>0</v>
      </c>
      <c r="O20" s="372">
        <v>45.266800000000003</v>
      </c>
      <c r="P20" s="372">
        <v>45.266800000000003</v>
      </c>
    </row>
    <row r="21" spans="1:16">
      <c r="A21" s="214">
        <v>5</v>
      </c>
      <c r="B21" s="176" t="s">
        <v>565</v>
      </c>
      <c r="C21" s="372">
        <v>4954.8833000000004</v>
      </c>
      <c r="D21" s="373">
        <v>2.4379999999999999E-2</v>
      </c>
      <c r="E21" s="373">
        <v>1.87839</v>
      </c>
      <c r="F21" s="373">
        <v>1.87839</v>
      </c>
      <c r="G21" s="373">
        <v>0</v>
      </c>
      <c r="H21" s="373">
        <v>0</v>
      </c>
      <c r="I21" s="373">
        <v>1.5509999999999999E-2</v>
      </c>
      <c r="J21" s="373">
        <v>0</v>
      </c>
      <c r="K21" s="373">
        <v>1.5509999999999999E-2</v>
      </c>
      <c r="L21" s="373">
        <v>0</v>
      </c>
      <c r="M21" s="373">
        <v>4.9059999999999999E-2</v>
      </c>
      <c r="N21" s="373">
        <v>0</v>
      </c>
      <c r="O21" s="372">
        <v>577.64049999999997</v>
      </c>
      <c r="P21" s="372">
        <v>577.64049999999997</v>
      </c>
    </row>
    <row r="24" spans="1:16" ht="18">
      <c r="A24" s="890" t="s">
        <v>1021</v>
      </c>
      <c r="B24" s="891"/>
      <c r="C24" s="877" t="s">
        <v>1044</v>
      </c>
      <c r="D24" s="880" t="s">
        <v>1045</v>
      </c>
      <c r="E24" s="881"/>
      <c r="F24" s="881"/>
      <c r="G24" s="881"/>
      <c r="H24" s="881"/>
      <c r="I24" s="881"/>
      <c r="J24" s="881"/>
      <c r="K24" s="881"/>
      <c r="L24" s="881"/>
      <c r="M24" s="881"/>
      <c r="N24" s="882"/>
      <c r="O24" s="880" t="s">
        <v>1046</v>
      </c>
      <c r="P24" s="882"/>
    </row>
    <row r="25" spans="1:16">
      <c r="A25" s="892"/>
      <c r="B25" s="893"/>
      <c r="C25" s="878"/>
      <c r="D25" s="883" t="s">
        <v>1047</v>
      </c>
      <c r="E25" s="884"/>
      <c r="F25" s="884"/>
      <c r="G25" s="884"/>
      <c r="H25" s="884"/>
      <c r="I25" s="884"/>
      <c r="J25" s="884"/>
      <c r="K25" s="884"/>
      <c r="L25" s="885"/>
      <c r="M25" s="886" t="s">
        <v>1048</v>
      </c>
      <c r="N25" s="887"/>
      <c r="O25" s="877" t="s">
        <v>1049</v>
      </c>
      <c r="P25" s="888" t="s">
        <v>1050</v>
      </c>
    </row>
    <row r="26" spans="1:16" s="379" customFormat="1" ht="73.5">
      <c r="A26" s="892"/>
      <c r="B26" s="893"/>
      <c r="C26" s="879"/>
      <c r="D26" s="419" t="s">
        <v>1051</v>
      </c>
      <c r="E26" s="419" t="s">
        <v>1052</v>
      </c>
      <c r="F26" s="420" t="s">
        <v>1053</v>
      </c>
      <c r="G26" s="420" t="s">
        <v>1054</v>
      </c>
      <c r="H26" s="420" t="s">
        <v>1055</v>
      </c>
      <c r="I26" s="419" t="s">
        <v>1056</v>
      </c>
      <c r="J26" s="420" t="s">
        <v>1057</v>
      </c>
      <c r="K26" s="420" t="s">
        <v>1058</v>
      </c>
      <c r="L26" s="420" t="s">
        <v>1059</v>
      </c>
      <c r="M26" s="419" t="s">
        <v>1060</v>
      </c>
      <c r="N26" s="421"/>
      <c r="O26" s="879"/>
      <c r="P26" s="889"/>
    </row>
    <row r="27" spans="1:16" s="379" customFormat="1">
      <c r="A27" s="894"/>
      <c r="B27" s="895"/>
      <c r="C27" s="32" t="s">
        <v>197</v>
      </c>
      <c r="D27" s="32" t="s">
        <v>531</v>
      </c>
      <c r="E27" s="32" t="s">
        <v>198</v>
      </c>
      <c r="F27" s="32" t="s">
        <v>573</v>
      </c>
      <c r="G27" s="32" t="s">
        <v>199</v>
      </c>
      <c r="H27" s="32" t="s">
        <v>574</v>
      </c>
      <c r="I27" s="32" t="s">
        <v>575</v>
      </c>
      <c r="J27" s="32" t="s">
        <v>576</v>
      </c>
      <c r="K27" s="32" t="s">
        <v>577</v>
      </c>
      <c r="L27" s="32" t="s">
        <v>578</v>
      </c>
      <c r="M27" s="32" t="s">
        <v>579</v>
      </c>
      <c r="N27" s="32" t="s">
        <v>580</v>
      </c>
      <c r="O27" s="32" t="s">
        <v>581</v>
      </c>
      <c r="P27" s="32" t="s">
        <v>795</v>
      </c>
    </row>
    <row r="28" spans="1:16">
      <c r="A28" s="214">
        <v>1</v>
      </c>
      <c r="B28" s="176" t="s">
        <v>1031</v>
      </c>
      <c r="C28" s="372">
        <v>0</v>
      </c>
      <c r="D28" s="373">
        <v>0</v>
      </c>
      <c r="E28" s="373">
        <v>0</v>
      </c>
      <c r="F28" s="373">
        <v>0</v>
      </c>
      <c r="G28" s="373">
        <v>0</v>
      </c>
      <c r="H28" s="373">
        <v>0</v>
      </c>
      <c r="I28" s="373">
        <v>0</v>
      </c>
      <c r="J28" s="373">
        <v>0</v>
      </c>
      <c r="K28" s="373">
        <v>0</v>
      </c>
      <c r="L28" s="373">
        <v>0</v>
      </c>
      <c r="M28" s="373">
        <v>0</v>
      </c>
      <c r="N28" s="373">
        <v>0</v>
      </c>
      <c r="O28" s="372">
        <v>0</v>
      </c>
      <c r="P28" s="372">
        <v>0</v>
      </c>
    </row>
    <row r="29" spans="1:16">
      <c r="A29" s="214">
        <v>2</v>
      </c>
      <c r="B29" s="176" t="s">
        <v>785</v>
      </c>
      <c r="C29" s="372">
        <v>0</v>
      </c>
      <c r="D29" s="373">
        <v>0</v>
      </c>
      <c r="E29" s="373">
        <v>0</v>
      </c>
      <c r="F29" s="373">
        <v>0</v>
      </c>
      <c r="G29" s="373">
        <v>0</v>
      </c>
      <c r="H29" s="373">
        <v>0</v>
      </c>
      <c r="I29" s="373">
        <v>0</v>
      </c>
      <c r="J29" s="373">
        <v>0</v>
      </c>
      <c r="K29" s="373">
        <v>0</v>
      </c>
      <c r="L29" s="373">
        <v>0</v>
      </c>
      <c r="M29" s="373">
        <v>0</v>
      </c>
      <c r="N29" s="373">
        <v>0</v>
      </c>
      <c r="O29" s="372">
        <v>0</v>
      </c>
      <c r="P29" s="372">
        <v>0</v>
      </c>
    </row>
    <row r="30" spans="1:16">
      <c r="A30" s="214">
        <v>3</v>
      </c>
      <c r="B30" s="176" t="s">
        <v>788</v>
      </c>
      <c r="C30" s="372">
        <v>1831.0098</v>
      </c>
      <c r="D30" s="373">
        <v>4.4600000000000001E-2</v>
      </c>
      <c r="E30" s="373">
        <v>0.59082999999999997</v>
      </c>
      <c r="F30" s="373">
        <v>0.59082999999999997</v>
      </c>
      <c r="G30" s="373">
        <v>0</v>
      </c>
      <c r="H30" s="373">
        <v>0</v>
      </c>
      <c r="I30" s="373">
        <v>0</v>
      </c>
      <c r="J30" s="373">
        <v>0</v>
      </c>
      <c r="K30" s="373">
        <v>0</v>
      </c>
      <c r="L30" s="373">
        <v>0</v>
      </c>
      <c r="M30" s="373">
        <v>4.2720000000000001E-2</v>
      </c>
      <c r="N30" s="373">
        <v>0</v>
      </c>
      <c r="O30" s="372">
        <v>1236.717899</v>
      </c>
      <c r="P30" s="372">
        <v>1144.5636999999999</v>
      </c>
    </row>
    <row r="31" spans="1:16">
      <c r="A31" s="214">
        <v>3.1</v>
      </c>
      <c r="B31" s="423" t="s">
        <v>1061</v>
      </c>
      <c r="C31" s="372">
        <v>987.02149999999995</v>
      </c>
      <c r="D31" s="373">
        <v>5.4989999999999997E-2</v>
      </c>
      <c r="E31" s="373">
        <v>0.68784999999999996</v>
      </c>
      <c r="F31" s="373">
        <v>0.68784999999999996</v>
      </c>
      <c r="G31" s="373">
        <v>0</v>
      </c>
      <c r="H31" s="373">
        <v>0</v>
      </c>
      <c r="I31" s="373">
        <v>0</v>
      </c>
      <c r="J31" s="373">
        <v>0</v>
      </c>
      <c r="K31" s="373">
        <v>0</v>
      </c>
      <c r="L31" s="373">
        <v>0</v>
      </c>
      <c r="M31" s="373">
        <v>5.5460000000000002E-2</v>
      </c>
      <c r="N31" s="373">
        <v>0</v>
      </c>
      <c r="O31" s="372">
        <v>595.87052989999995</v>
      </c>
      <c r="P31" s="372">
        <v>532.7482</v>
      </c>
    </row>
    <row r="32" spans="1:16">
      <c r="A32" s="214">
        <v>3.2</v>
      </c>
      <c r="B32" s="423" t="s">
        <v>1062</v>
      </c>
      <c r="C32" s="372">
        <v>0</v>
      </c>
      <c r="D32" s="373">
        <v>0</v>
      </c>
      <c r="E32" s="373">
        <v>0</v>
      </c>
      <c r="F32" s="373">
        <v>0</v>
      </c>
      <c r="G32" s="373">
        <v>0</v>
      </c>
      <c r="H32" s="373">
        <v>0</v>
      </c>
      <c r="I32" s="373">
        <v>0</v>
      </c>
      <c r="J32" s="373">
        <v>0</v>
      </c>
      <c r="K32" s="373">
        <v>0</v>
      </c>
      <c r="L32" s="373">
        <v>0</v>
      </c>
      <c r="M32" s="373">
        <v>0</v>
      </c>
      <c r="N32" s="373">
        <v>0</v>
      </c>
      <c r="O32" s="372">
        <v>0</v>
      </c>
      <c r="P32" s="372">
        <v>0</v>
      </c>
    </row>
    <row r="33" spans="1:16">
      <c r="A33" s="214">
        <v>3.3</v>
      </c>
      <c r="B33" s="423" t="s">
        <v>1063</v>
      </c>
      <c r="C33" s="372">
        <v>843.98839999999996</v>
      </c>
      <c r="D33" s="373">
        <v>3.2460000000000003E-2</v>
      </c>
      <c r="E33" s="373">
        <v>0.47737000000000002</v>
      </c>
      <c r="F33" s="373">
        <v>0.47737000000000002</v>
      </c>
      <c r="G33" s="373">
        <v>0</v>
      </c>
      <c r="H33" s="373">
        <v>0</v>
      </c>
      <c r="I33" s="373">
        <v>0</v>
      </c>
      <c r="J33" s="373">
        <v>0</v>
      </c>
      <c r="K33" s="373">
        <v>0</v>
      </c>
      <c r="L33" s="373">
        <v>0</v>
      </c>
      <c r="M33" s="373">
        <v>2.7820000000000001E-2</v>
      </c>
      <c r="N33" s="373">
        <v>0</v>
      </c>
      <c r="O33" s="372">
        <v>640.84736940000005</v>
      </c>
      <c r="P33" s="372">
        <v>611.81550000000004</v>
      </c>
    </row>
    <row r="34" spans="1:16">
      <c r="A34" s="214">
        <v>4</v>
      </c>
      <c r="B34" s="176" t="s">
        <v>565</v>
      </c>
      <c r="C34" s="372">
        <v>1831.0098</v>
      </c>
      <c r="D34" s="373">
        <v>4.4600000000000001E-2</v>
      </c>
      <c r="E34" s="373">
        <v>0.59082999999999997</v>
      </c>
      <c r="F34" s="373">
        <v>0.59082999999999997</v>
      </c>
      <c r="G34" s="373">
        <v>0</v>
      </c>
      <c r="H34" s="373">
        <v>0</v>
      </c>
      <c r="I34" s="373">
        <v>0</v>
      </c>
      <c r="J34" s="373">
        <v>0</v>
      </c>
      <c r="K34" s="373">
        <v>0</v>
      </c>
      <c r="L34" s="373">
        <v>0</v>
      </c>
      <c r="M34" s="373">
        <v>4.2720000000000001E-2</v>
      </c>
      <c r="N34" s="373">
        <v>0</v>
      </c>
      <c r="O34" s="372">
        <v>1236.717899</v>
      </c>
      <c r="P34" s="372">
        <v>1144.5636999999999</v>
      </c>
    </row>
    <row r="36" spans="1:16">
      <c r="A36" s="746" t="s">
        <v>1069</v>
      </c>
      <c r="B36" s="746"/>
      <c r="C36" s="746"/>
      <c r="D36" s="746"/>
      <c r="E36" s="746"/>
      <c r="F36" s="746"/>
      <c r="G36" s="746"/>
      <c r="H36" s="746"/>
      <c r="I36" s="746"/>
      <c r="J36" s="746"/>
      <c r="K36" s="746"/>
    </row>
    <row r="37" spans="1:16">
      <c r="A37" s="52"/>
      <c r="B37" s="52"/>
      <c r="C37" s="52"/>
      <c r="D37" s="52"/>
      <c r="E37" s="52"/>
      <c r="F37" s="52"/>
      <c r="G37" s="52"/>
      <c r="H37" s="52"/>
      <c r="I37" s="52"/>
      <c r="J37" s="52"/>
      <c r="K37" s="52"/>
    </row>
    <row r="38" spans="1:16">
      <c r="A38" s="708" t="s">
        <v>1070</v>
      </c>
      <c r="B38" s="708"/>
      <c r="C38" s="708"/>
      <c r="D38" s="708"/>
      <c r="E38" s="708"/>
      <c r="F38" s="708"/>
    </row>
  </sheetData>
  <mergeCells count="17">
    <mergeCell ref="A36:K36"/>
    <mergeCell ref="A24:B27"/>
    <mergeCell ref="C24:C26"/>
    <mergeCell ref="D24:N24"/>
    <mergeCell ref="O24:P24"/>
    <mergeCell ref="D25:L25"/>
    <mergeCell ref="M25:N25"/>
    <mergeCell ref="O25:O26"/>
    <mergeCell ref="P25:P26"/>
    <mergeCell ref="A5:B8"/>
    <mergeCell ref="C5:C7"/>
    <mergeCell ref="D5:N5"/>
    <mergeCell ref="O5:P5"/>
    <mergeCell ref="D6:L6"/>
    <mergeCell ref="M6:N6"/>
    <mergeCell ref="O6:O7"/>
    <mergeCell ref="P6:P7"/>
  </mergeCells>
  <pageMargins left="0.7" right="0.7" top="0.75" bottom="0.75" header="0.3" footer="0.3"/>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dimension ref="A1:C17"/>
  <sheetViews>
    <sheetView zoomScaleNormal="100" workbookViewId="0">
      <selection activeCell="A17" sqref="A17:C17"/>
    </sheetView>
  </sheetViews>
  <sheetFormatPr defaultColWidth="8.125" defaultRowHeight="14.25"/>
  <cols>
    <col min="1" max="1" width="3.125" customWidth="1"/>
    <col min="2" max="2" width="65.125" customWidth="1"/>
    <col min="3" max="3" width="26.5" bestFit="1" customWidth="1"/>
  </cols>
  <sheetData>
    <row r="1" spans="1:3" s="356" customFormat="1" ht="20.25">
      <c r="A1" s="26" t="s">
        <v>102</v>
      </c>
      <c r="B1" s="147"/>
      <c r="C1" s="147"/>
    </row>
    <row r="2" spans="1:3" ht="15">
      <c r="A2" s="29" t="s">
        <v>200</v>
      </c>
    </row>
    <row r="3" spans="1:3" ht="15">
      <c r="A3" s="29" t="s">
        <v>196</v>
      </c>
    </row>
    <row r="5" spans="1:3" ht="15">
      <c r="A5" s="424"/>
      <c r="B5" s="424"/>
      <c r="C5" s="215" t="s">
        <v>1071</v>
      </c>
    </row>
    <row r="6" spans="1:3">
      <c r="B6" s="424"/>
      <c r="C6" s="378" t="s">
        <v>197</v>
      </c>
    </row>
    <row r="7" spans="1:3" ht="15">
      <c r="A7" s="425">
        <v>1</v>
      </c>
      <c r="B7" s="426" t="s">
        <v>1072</v>
      </c>
      <c r="C7" s="372">
        <v>2065.55161</v>
      </c>
    </row>
    <row r="8" spans="1:3">
      <c r="A8" s="175">
        <v>2</v>
      </c>
      <c r="B8" s="187" t="s">
        <v>1073</v>
      </c>
      <c r="C8" s="372">
        <v>-25.31298</v>
      </c>
    </row>
    <row r="9" spans="1:3">
      <c r="A9" s="175">
        <v>3</v>
      </c>
      <c r="B9" s="187" t="s">
        <v>1074</v>
      </c>
      <c r="C9" s="372">
        <v>141.11895999999999</v>
      </c>
    </row>
    <row r="10" spans="1:3">
      <c r="A10" s="175">
        <v>4</v>
      </c>
      <c r="B10" s="187" t="s">
        <v>1075</v>
      </c>
      <c r="C10" s="372">
        <v>0</v>
      </c>
    </row>
    <row r="11" spans="1:3">
      <c r="A11" s="175">
        <v>5</v>
      </c>
      <c r="B11" s="187" t="s">
        <v>1076</v>
      </c>
      <c r="C11" s="372">
        <v>0</v>
      </c>
    </row>
    <row r="12" spans="1:3">
      <c r="A12" s="175">
        <v>6</v>
      </c>
      <c r="B12" s="187" t="s">
        <v>1077</v>
      </c>
      <c r="C12" s="372">
        <v>0</v>
      </c>
    </row>
    <row r="13" spans="1:3">
      <c r="A13" s="175">
        <v>7</v>
      </c>
      <c r="B13" s="187" t="s">
        <v>1078</v>
      </c>
      <c r="C13" s="372">
        <v>0</v>
      </c>
    </row>
    <row r="14" spans="1:3">
      <c r="A14" s="175">
        <v>8</v>
      </c>
      <c r="B14" s="187" t="s">
        <v>1079</v>
      </c>
      <c r="C14" s="372">
        <v>10.505520000000001</v>
      </c>
    </row>
    <row r="15" spans="1:3" ht="15">
      <c r="A15" s="425">
        <v>9</v>
      </c>
      <c r="B15" s="426" t="s">
        <v>1080</v>
      </c>
      <c r="C15" s="372">
        <v>2191.8631099999998</v>
      </c>
    </row>
    <row r="16" spans="1:3">
      <c r="A16" s="427"/>
      <c r="B16" s="427"/>
    </row>
    <row r="17" spans="1:3" ht="29.25" customHeight="1">
      <c r="A17" s="746" t="s">
        <v>1981</v>
      </c>
      <c r="B17" s="746"/>
      <c r="C17" s="746"/>
    </row>
  </sheetData>
  <mergeCells count="1">
    <mergeCell ref="A17:C17"/>
  </mergeCell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dimension ref="A1:H143"/>
  <sheetViews>
    <sheetView topLeftCell="A114" zoomScaleNormal="100" workbookViewId="0">
      <selection activeCell="E126" sqref="E126"/>
    </sheetView>
  </sheetViews>
  <sheetFormatPr defaultColWidth="10.125" defaultRowHeight="14.25"/>
  <cols>
    <col min="1" max="1" width="19.625" style="1" customWidth="1"/>
    <col min="2" max="8" width="18.375" style="1" customWidth="1"/>
    <col min="9" max="16384" width="10.125" style="1"/>
  </cols>
  <sheetData>
    <row r="1" spans="1:8" ht="20.25">
      <c r="A1" s="896" t="s">
        <v>104</v>
      </c>
      <c r="B1" s="896"/>
      <c r="C1" s="896"/>
      <c r="D1" s="896"/>
      <c r="E1" s="896"/>
      <c r="F1" s="896"/>
      <c r="G1" s="896"/>
    </row>
    <row r="2" spans="1:8" ht="15">
      <c r="A2" s="324" t="s">
        <v>200</v>
      </c>
      <c r="B2" s="126"/>
      <c r="C2" s="126"/>
      <c r="D2" s="5"/>
      <c r="E2" s="126"/>
      <c r="F2" s="126"/>
      <c r="G2" s="126"/>
    </row>
    <row r="3" spans="1:8" ht="15">
      <c r="A3" s="324" t="s">
        <v>196</v>
      </c>
    </row>
    <row r="4" spans="1:8" ht="15">
      <c r="A4" s="324"/>
    </row>
    <row r="5" spans="1:8" ht="15">
      <c r="A5" s="126" t="s">
        <v>984</v>
      </c>
    </row>
    <row r="6" spans="1:8" ht="26.45" customHeight="1">
      <c r="A6" s="897" t="s">
        <v>998</v>
      </c>
      <c r="B6" s="898" t="s">
        <v>985</v>
      </c>
      <c r="C6" s="900" t="s">
        <v>1081</v>
      </c>
      <c r="D6" s="901"/>
      <c r="E6" s="902" t="s">
        <v>1082</v>
      </c>
      <c r="F6" s="902" t="s">
        <v>1083</v>
      </c>
      <c r="G6" s="902" t="s">
        <v>1084</v>
      </c>
      <c r="H6" s="902" t="s">
        <v>1085</v>
      </c>
    </row>
    <row r="7" spans="1:8" ht="60">
      <c r="A7" s="897"/>
      <c r="B7" s="899"/>
      <c r="C7" s="110"/>
      <c r="D7" s="110" t="s">
        <v>1086</v>
      </c>
      <c r="E7" s="902"/>
      <c r="F7" s="902"/>
      <c r="G7" s="902"/>
      <c r="H7" s="902"/>
    </row>
    <row r="8" spans="1:8">
      <c r="A8" s="41" t="s">
        <v>197</v>
      </c>
      <c r="B8" s="41" t="s">
        <v>531</v>
      </c>
      <c r="C8" s="115" t="s">
        <v>198</v>
      </c>
      <c r="D8" s="115" t="s">
        <v>1087</v>
      </c>
      <c r="E8" s="115" t="s">
        <v>199</v>
      </c>
      <c r="F8" s="115" t="s">
        <v>1088</v>
      </c>
      <c r="G8" s="115" t="s">
        <v>575</v>
      </c>
      <c r="H8" s="115" t="s">
        <v>576</v>
      </c>
    </row>
    <row r="9" spans="1:8">
      <c r="A9" s="903"/>
      <c r="B9" s="609" t="s">
        <v>1988</v>
      </c>
      <c r="C9" s="395">
        <v>865</v>
      </c>
      <c r="D9" s="428">
        <v>1</v>
      </c>
      <c r="E9" s="370">
        <v>1.1999999999999999E-3</v>
      </c>
      <c r="F9" s="370">
        <v>5.0000000000000001E-4</v>
      </c>
      <c r="G9" s="370">
        <v>5.0000000000000001E-4</v>
      </c>
      <c r="H9" s="370">
        <v>1E-3</v>
      </c>
    </row>
    <row r="10" spans="1:8">
      <c r="A10" s="903"/>
      <c r="B10" s="610" t="s">
        <v>2001</v>
      </c>
      <c r="C10" s="428">
        <v>865</v>
      </c>
      <c r="D10" s="428">
        <v>1</v>
      </c>
      <c r="E10" s="370">
        <v>1.1999999999999999E-3</v>
      </c>
      <c r="F10" s="370">
        <v>5.0000000000000001E-4</v>
      </c>
      <c r="G10" s="370">
        <v>5.0000000000000001E-4</v>
      </c>
      <c r="H10" s="370">
        <v>1.1000000000000001E-3</v>
      </c>
    </row>
    <row r="11" spans="1:8">
      <c r="A11" s="903"/>
      <c r="B11" s="610" t="s">
        <v>2000</v>
      </c>
      <c r="C11" s="428">
        <v>0</v>
      </c>
      <c r="D11" s="428">
        <v>0</v>
      </c>
      <c r="E11" s="370">
        <v>0</v>
      </c>
      <c r="F11" s="370">
        <v>0</v>
      </c>
      <c r="G11" s="370">
        <v>0</v>
      </c>
      <c r="H11" s="370">
        <v>0</v>
      </c>
    </row>
    <row r="12" spans="1:8">
      <c r="A12" s="903"/>
      <c r="B12" s="609" t="s">
        <v>1999</v>
      </c>
      <c r="C12" s="428">
        <v>229</v>
      </c>
      <c r="D12" s="395">
        <v>0</v>
      </c>
      <c r="E12" s="370">
        <v>0</v>
      </c>
      <c r="F12" s="370">
        <v>2.0999999999999999E-3</v>
      </c>
      <c r="G12" s="370">
        <v>2.0999999999999999E-3</v>
      </c>
      <c r="H12" s="370">
        <v>0</v>
      </c>
    </row>
    <row r="13" spans="1:8">
      <c r="A13" s="903"/>
      <c r="B13" s="609" t="s">
        <v>1998</v>
      </c>
      <c r="C13" s="428">
        <v>175</v>
      </c>
      <c r="D13" s="428">
        <v>0</v>
      </c>
      <c r="E13" s="370">
        <v>0</v>
      </c>
      <c r="F13" s="370">
        <v>4.7999999999999996E-3</v>
      </c>
      <c r="G13" s="370">
        <v>4.7999999999999996E-3</v>
      </c>
      <c r="H13" s="370">
        <v>0</v>
      </c>
    </row>
    <row r="14" spans="1:8">
      <c r="A14" s="903"/>
      <c r="B14" s="609" t="s">
        <v>1997</v>
      </c>
      <c r="C14" s="428">
        <v>0</v>
      </c>
      <c r="D14" s="428">
        <v>0</v>
      </c>
      <c r="E14" s="370">
        <v>0</v>
      </c>
      <c r="F14" s="370">
        <v>0</v>
      </c>
      <c r="G14" s="370">
        <v>0</v>
      </c>
      <c r="H14" s="370">
        <v>2E-3</v>
      </c>
    </row>
    <row r="15" spans="1:8">
      <c r="A15" s="903"/>
      <c r="B15" s="609" t="s">
        <v>1996</v>
      </c>
      <c r="C15" s="429">
        <v>157</v>
      </c>
      <c r="D15" s="428">
        <v>1</v>
      </c>
      <c r="E15" s="370">
        <v>6.4000000000000003E-3</v>
      </c>
      <c r="F15" s="370">
        <v>1.6E-2</v>
      </c>
      <c r="G15" s="370">
        <v>1.6E-2</v>
      </c>
      <c r="H15" s="370">
        <v>3.2000000000000002E-3</v>
      </c>
    </row>
    <row r="16" spans="1:8">
      <c r="A16" s="903"/>
      <c r="B16" s="610" t="s">
        <v>1995</v>
      </c>
      <c r="C16" s="429">
        <v>157</v>
      </c>
      <c r="D16" s="428">
        <v>1</v>
      </c>
      <c r="E16" s="370">
        <v>6.4000000000000003E-3</v>
      </c>
      <c r="F16" s="370">
        <v>1.6E-2</v>
      </c>
      <c r="G16" s="370">
        <v>1.6E-2</v>
      </c>
      <c r="H16" s="370">
        <v>3.3999999999999998E-3</v>
      </c>
    </row>
    <row r="17" spans="1:8">
      <c r="A17" s="903"/>
      <c r="B17" s="610" t="s">
        <v>1994</v>
      </c>
      <c r="C17" s="428">
        <v>0</v>
      </c>
      <c r="D17" s="428">
        <v>0</v>
      </c>
      <c r="E17" s="370">
        <v>0</v>
      </c>
      <c r="F17" s="370">
        <v>0</v>
      </c>
      <c r="G17" s="370">
        <v>0</v>
      </c>
      <c r="H17" s="370">
        <v>2.5000000000000001E-3</v>
      </c>
    </row>
    <row r="18" spans="1:8">
      <c r="A18" s="903"/>
      <c r="B18" s="609" t="s">
        <v>1993</v>
      </c>
      <c r="C18" s="428">
        <v>27</v>
      </c>
      <c r="D18" s="428">
        <v>1</v>
      </c>
      <c r="E18" s="370">
        <v>3.6999999999999998E-2</v>
      </c>
      <c r="F18" s="370">
        <v>6.2100000000000002E-2</v>
      </c>
      <c r="G18" s="370">
        <v>6.2E-2</v>
      </c>
      <c r="H18" s="370">
        <v>1.9699999999999999E-2</v>
      </c>
    </row>
    <row r="19" spans="1:8">
      <c r="A19" s="903"/>
      <c r="B19" s="610" t="s">
        <v>1992</v>
      </c>
      <c r="C19" s="428">
        <v>0</v>
      </c>
      <c r="D19" s="428">
        <v>0</v>
      </c>
      <c r="E19" s="370">
        <v>0</v>
      </c>
      <c r="F19" s="370">
        <v>0</v>
      </c>
      <c r="G19" s="370">
        <v>0</v>
      </c>
      <c r="H19" s="370">
        <v>1.2E-2</v>
      </c>
    </row>
    <row r="20" spans="1:8">
      <c r="A20" s="903"/>
      <c r="B20" s="610" t="s">
        <v>1010</v>
      </c>
      <c r="C20" s="428">
        <v>27</v>
      </c>
      <c r="D20" s="428">
        <v>1</v>
      </c>
      <c r="E20" s="370">
        <v>3.6999999999999998E-2</v>
      </c>
      <c r="F20" s="370">
        <v>6.2100000000000002E-2</v>
      </c>
      <c r="G20" s="370">
        <v>6.2E-2</v>
      </c>
      <c r="H20" s="370">
        <v>3.5799999999999998E-2</v>
      </c>
    </row>
    <row r="21" spans="1:8">
      <c r="A21" s="903"/>
      <c r="B21" s="609" t="s">
        <v>1991</v>
      </c>
      <c r="C21" s="428">
        <v>50</v>
      </c>
      <c r="D21" s="428">
        <v>5</v>
      </c>
      <c r="E21" s="370">
        <v>0.1</v>
      </c>
      <c r="F21" s="370">
        <v>0.1578</v>
      </c>
      <c r="G21" s="370">
        <v>0.36209999999999998</v>
      </c>
      <c r="H21" s="370">
        <v>0.14219999999999999</v>
      </c>
    </row>
    <row r="22" spans="1:8">
      <c r="A22" s="903"/>
      <c r="B22" s="610" t="s">
        <v>1012</v>
      </c>
      <c r="C22" s="428">
        <v>28</v>
      </c>
      <c r="D22" s="428">
        <v>2</v>
      </c>
      <c r="E22" s="370">
        <v>7.1400000000000005E-2</v>
      </c>
      <c r="F22" s="370">
        <v>0.13170000000000001</v>
      </c>
      <c r="G22" s="370">
        <v>0.1115</v>
      </c>
      <c r="H22" s="370">
        <v>8.1699999999999995E-2</v>
      </c>
    </row>
    <row r="23" spans="1:8">
      <c r="A23" s="903"/>
      <c r="B23" s="610" t="s">
        <v>1013</v>
      </c>
      <c r="C23" s="428">
        <v>7</v>
      </c>
      <c r="D23" s="428">
        <v>0</v>
      </c>
      <c r="E23" s="370">
        <v>0</v>
      </c>
      <c r="F23" s="370">
        <v>0.2336</v>
      </c>
      <c r="G23" s="370">
        <v>0.2387</v>
      </c>
      <c r="H23" s="370">
        <v>0.125</v>
      </c>
    </row>
    <row r="24" spans="1:8">
      <c r="A24" s="903"/>
      <c r="B24" s="610" t="s">
        <v>1990</v>
      </c>
      <c r="C24" s="428">
        <v>15</v>
      </c>
      <c r="D24" s="428">
        <v>3</v>
      </c>
      <c r="E24" s="370">
        <v>0.2</v>
      </c>
      <c r="F24" s="370">
        <v>0.53410000000000002</v>
      </c>
      <c r="G24" s="370">
        <v>0.88749999999999996</v>
      </c>
      <c r="H24" s="370">
        <v>0.27879999999999999</v>
      </c>
    </row>
    <row r="25" spans="1:8">
      <c r="A25" s="903"/>
      <c r="B25" s="609" t="s">
        <v>1989</v>
      </c>
      <c r="C25" s="428">
        <v>63</v>
      </c>
      <c r="D25" s="428">
        <v>63</v>
      </c>
      <c r="E25" s="370">
        <v>1</v>
      </c>
      <c r="F25" s="370">
        <v>1</v>
      </c>
      <c r="G25" s="370">
        <v>1</v>
      </c>
      <c r="H25" s="370">
        <v>1</v>
      </c>
    </row>
    <row r="28" spans="1:8" ht="28.15" customHeight="1">
      <c r="A28" s="897" t="s">
        <v>1017</v>
      </c>
      <c r="B28" s="898" t="s">
        <v>985</v>
      </c>
      <c r="C28" s="900" t="s">
        <v>1081</v>
      </c>
      <c r="D28" s="901"/>
      <c r="E28" s="902" t="s">
        <v>1082</v>
      </c>
      <c r="F28" s="902" t="s">
        <v>1083</v>
      </c>
      <c r="G28" s="902" t="s">
        <v>1084</v>
      </c>
      <c r="H28" s="902" t="s">
        <v>1085</v>
      </c>
    </row>
    <row r="29" spans="1:8" ht="60">
      <c r="A29" s="897"/>
      <c r="B29" s="899"/>
      <c r="C29" s="110"/>
      <c r="D29" s="110" t="s">
        <v>1086</v>
      </c>
      <c r="E29" s="902"/>
      <c r="F29" s="902"/>
      <c r="G29" s="902"/>
      <c r="H29" s="902"/>
    </row>
    <row r="30" spans="1:8">
      <c r="A30" s="41" t="s">
        <v>197</v>
      </c>
      <c r="B30" s="41" t="s">
        <v>531</v>
      </c>
      <c r="C30" s="430" t="s">
        <v>198</v>
      </c>
      <c r="D30" s="430" t="s">
        <v>1087</v>
      </c>
      <c r="E30" s="430" t="s">
        <v>199</v>
      </c>
      <c r="F30" s="430" t="s">
        <v>1088</v>
      </c>
      <c r="G30" s="430" t="s">
        <v>575</v>
      </c>
      <c r="H30" s="430" t="s">
        <v>576</v>
      </c>
    </row>
    <row r="31" spans="1:8">
      <c r="A31" s="903"/>
      <c r="B31" s="609" t="s">
        <v>1988</v>
      </c>
      <c r="C31" s="399">
        <v>23193</v>
      </c>
      <c r="D31" s="428">
        <v>38</v>
      </c>
      <c r="E31" s="370">
        <v>1.6000000000000001E-3</v>
      </c>
      <c r="F31" s="370">
        <v>2.9999999999999997E-4</v>
      </c>
      <c r="G31" s="370">
        <v>2.9999999999999997E-4</v>
      </c>
      <c r="H31" s="370">
        <v>3.8999999999999998E-3</v>
      </c>
    </row>
    <row r="32" spans="1:8">
      <c r="A32" s="903"/>
      <c r="B32" s="610" t="s">
        <v>2001</v>
      </c>
      <c r="C32" s="429">
        <v>23193</v>
      </c>
      <c r="D32" s="428">
        <v>38</v>
      </c>
      <c r="E32" s="370">
        <v>1.6000000000000001E-3</v>
      </c>
      <c r="F32" s="370">
        <v>2.9999999999999997E-4</v>
      </c>
      <c r="G32" s="370">
        <v>2.9999999999999997E-4</v>
      </c>
      <c r="H32" s="370">
        <v>3.3999999999999998E-3</v>
      </c>
    </row>
    <row r="33" spans="1:8">
      <c r="A33" s="903"/>
      <c r="B33" s="610" t="s">
        <v>2000</v>
      </c>
      <c r="C33" s="429">
        <v>0</v>
      </c>
      <c r="D33" s="428">
        <v>0</v>
      </c>
      <c r="E33" s="370">
        <v>0</v>
      </c>
      <c r="F33" s="370">
        <v>0</v>
      </c>
      <c r="G33" s="370">
        <v>0</v>
      </c>
      <c r="H33" s="370">
        <v>6.7000000000000002E-3</v>
      </c>
    </row>
    <row r="34" spans="1:8">
      <c r="A34" s="903"/>
      <c r="B34" s="609" t="s">
        <v>1999</v>
      </c>
      <c r="C34" s="429">
        <v>784</v>
      </c>
      <c r="D34" s="395">
        <v>45</v>
      </c>
      <c r="E34" s="370">
        <v>5.7000000000000002E-3</v>
      </c>
      <c r="F34" s="370">
        <v>1.6000000000000001E-3</v>
      </c>
      <c r="G34" s="370">
        <v>1.6000000000000001E-3</v>
      </c>
      <c r="H34" s="370">
        <v>1.0999999999999999E-2</v>
      </c>
    </row>
    <row r="35" spans="1:8">
      <c r="A35" s="903"/>
      <c r="B35" s="609" t="s">
        <v>1998</v>
      </c>
      <c r="C35" s="429">
        <v>2305</v>
      </c>
      <c r="D35" s="428">
        <v>23</v>
      </c>
      <c r="E35" s="370">
        <v>0.01</v>
      </c>
      <c r="F35" s="370">
        <v>4.4000000000000003E-3</v>
      </c>
      <c r="G35" s="370">
        <v>4.4999999999999997E-3</v>
      </c>
      <c r="H35" s="370">
        <v>1.89E-2</v>
      </c>
    </row>
    <row r="36" spans="1:8">
      <c r="A36" s="903"/>
      <c r="B36" s="609" t="s">
        <v>1997</v>
      </c>
      <c r="C36" s="429">
        <v>0</v>
      </c>
      <c r="D36" s="428">
        <v>0</v>
      </c>
      <c r="E36" s="370">
        <v>0</v>
      </c>
      <c r="F36" s="370">
        <v>0</v>
      </c>
      <c r="G36" s="370">
        <v>0</v>
      </c>
      <c r="H36" s="370">
        <v>2.41E-2</v>
      </c>
    </row>
    <row r="37" spans="1:8">
      <c r="A37" s="903"/>
      <c r="B37" s="609" t="s">
        <v>1996</v>
      </c>
      <c r="C37" s="429">
        <v>2285</v>
      </c>
      <c r="D37" s="428">
        <v>57</v>
      </c>
      <c r="E37" s="370">
        <v>2.4899999999999999E-2</v>
      </c>
      <c r="F37" s="370">
        <v>1.0699999999999999E-2</v>
      </c>
      <c r="G37" s="370">
        <v>1.2E-2</v>
      </c>
      <c r="H37" s="370">
        <v>3.5200000000000002E-2</v>
      </c>
    </row>
    <row r="38" spans="1:8">
      <c r="A38" s="903"/>
      <c r="B38" s="610" t="s">
        <v>1995</v>
      </c>
      <c r="C38" s="429">
        <v>1934</v>
      </c>
      <c r="D38" s="428">
        <v>29</v>
      </c>
      <c r="E38" s="370">
        <v>1.4999999999999999E-2</v>
      </c>
      <c r="F38" s="370">
        <v>1.0500000000000001E-2</v>
      </c>
      <c r="G38" s="370">
        <v>1.0500000000000001E-2</v>
      </c>
      <c r="H38" s="370">
        <v>3.2000000000000001E-2</v>
      </c>
    </row>
    <row r="39" spans="1:8">
      <c r="A39" s="903"/>
      <c r="B39" s="610" t="s">
        <v>1994</v>
      </c>
      <c r="C39" s="429">
        <v>351</v>
      </c>
      <c r="D39" s="428">
        <v>28</v>
      </c>
      <c r="E39" s="370">
        <v>7.9799999999999996E-2</v>
      </c>
      <c r="F39" s="370">
        <v>0.02</v>
      </c>
      <c r="G39" s="370">
        <v>0.02</v>
      </c>
      <c r="H39" s="370">
        <v>4.3900000000000002E-2</v>
      </c>
    </row>
    <row r="40" spans="1:8">
      <c r="A40" s="903"/>
      <c r="B40" s="609" t="s">
        <v>1993</v>
      </c>
      <c r="C40" s="429">
        <v>1387</v>
      </c>
      <c r="D40" s="428">
        <v>62</v>
      </c>
      <c r="E40" s="370">
        <v>4.4699999999999997E-2</v>
      </c>
      <c r="F40" s="370">
        <v>3.5999999999999997E-2</v>
      </c>
      <c r="G40" s="370">
        <v>3.6299999999999999E-2</v>
      </c>
      <c r="H40" s="370">
        <v>7.9100000000000004E-2</v>
      </c>
    </row>
    <row r="41" spans="1:8">
      <c r="A41" s="903"/>
      <c r="B41" s="610" t="s">
        <v>1992</v>
      </c>
      <c r="C41" s="429">
        <v>908</v>
      </c>
      <c r="D41" s="428">
        <v>37</v>
      </c>
      <c r="E41" s="370">
        <v>4.07E-2</v>
      </c>
      <c r="F41" s="370">
        <v>2.6599999999999999E-2</v>
      </c>
      <c r="G41" s="370">
        <v>2.6599999999999999E-2</v>
      </c>
      <c r="H41" s="370">
        <v>5.7700000000000001E-2</v>
      </c>
    </row>
    <row r="42" spans="1:8">
      <c r="A42" s="903"/>
      <c r="B42" s="610" t="s">
        <v>1010</v>
      </c>
      <c r="C42" s="429">
        <v>479</v>
      </c>
      <c r="D42" s="428">
        <v>25</v>
      </c>
      <c r="E42" s="370">
        <v>5.2200000000000003E-2</v>
      </c>
      <c r="F42" s="370">
        <v>5.4899999999999997E-2</v>
      </c>
      <c r="G42" s="370">
        <v>5.4899999999999997E-2</v>
      </c>
      <c r="H42" s="370">
        <v>0.11459999999999999</v>
      </c>
    </row>
    <row r="43" spans="1:8">
      <c r="A43" s="903"/>
      <c r="B43" s="609" t="s">
        <v>1991</v>
      </c>
      <c r="C43" s="429">
        <v>523</v>
      </c>
      <c r="D43" s="428">
        <v>102</v>
      </c>
      <c r="E43" s="370">
        <v>0.19500000000000001</v>
      </c>
      <c r="F43" s="370">
        <v>0.18229999999999999</v>
      </c>
      <c r="G43" s="370">
        <v>0.2351</v>
      </c>
      <c r="H43" s="370">
        <v>0.2293</v>
      </c>
    </row>
    <row r="44" spans="1:8">
      <c r="A44" s="903"/>
      <c r="B44" s="610" t="s">
        <v>1012</v>
      </c>
      <c r="C44" s="428">
        <v>315</v>
      </c>
      <c r="D44" s="428">
        <v>46</v>
      </c>
      <c r="E44" s="370">
        <v>0.14599999999999999</v>
      </c>
      <c r="F44" s="370">
        <v>0.1157</v>
      </c>
      <c r="G44" s="370">
        <v>0.1157</v>
      </c>
      <c r="H44" s="370">
        <v>0.27179999999999999</v>
      </c>
    </row>
    <row r="45" spans="1:8">
      <c r="A45" s="903"/>
      <c r="B45" s="610" t="s">
        <v>1013</v>
      </c>
      <c r="C45" s="428">
        <v>170</v>
      </c>
      <c r="D45" s="428">
        <v>56</v>
      </c>
      <c r="E45" s="370">
        <v>0.32940000000000003</v>
      </c>
      <c r="F45" s="370">
        <v>0.28739999999999999</v>
      </c>
      <c r="G45" s="370">
        <v>0.28739999999999999</v>
      </c>
      <c r="H45" s="370">
        <v>0.22140000000000001</v>
      </c>
    </row>
    <row r="46" spans="1:8">
      <c r="A46" s="903"/>
      <c r="B46" s="610" t="s">
        <v>1990</v>
      </c>
      <c r="C46" s="428">
        <v>38</v>
      </c>
      <c r="D46" s="428">
        <v>0</v>
      </c>
      <c r="E46" s="370">
        <v>0</v>
      </c>
      <c r="F46" s="370">
        <v>0.99</v>
      </c>
      <c r="G46" s="370">
        <v>0.99</v>
      </c>
      <c r="H46" s="370">
        <v>0.18529999999999999</v>
      </c>
    </row>
    <row r="47" spans="1:8">
      <c r="A47" s="903"/>
      <c r="B47" s="609" t="s">
        <v>1989</v>
      </c>
      <c r="C47" s="429">
        <v>909</v>
      </c>
      <c r="D47" s="429">
        <v>909</v>
      </c>
      <c r="E47" s="370">
        <v>1</v>
      </c>
      <c r="F47" s="370">
        <v>1</v>
      </c>
      <c r="G47" s="370">
        <v>1</v>
      </c>
      <c r="H47" s="370">
        <v>1</v>
      </c>
    </row>
    <row r="48" spans="1:8">
      <c r="A48" s="431"/>
      <c r="B48" s="432"/>
      <c r="C48" s="433"/>
      <c r="D48" s="433"/>
      <c r="E48" s="433"/>
      <c r="F48" s="433"/>
      <c r="G48" s="433"/>
      <c r="H48" s="433"/>
    </row>
    <row r="49" spans="1:8" ht="0.6" customHeight="1"/>
    <row r="50" spans="1:8" ht="29.45" customHeight="1">
      <c r="A50" s="904" t="s">
        <v>1018</v>
      </c>
      <c r="B50" s="898" t="s">
        <v>985</v>
      </c>
      <c r="C50" s="900" t="s">
        <v>1081</v>
      </c>
      <c r="D50" s="901"/>
      <c r="E50" s="902" t="s">
        <v>1082</v>
      </c>
      <c r="F50" s="902" t="s">
        <v>1083</v>
      </c>
      <c r="G50" s="902" t="s">
        <v>1084</v>
      </c>
      <c r="H50" s="902" t="s">
        <v>1085</v>
      </c>
    </row>
    <row r="51" spans="1:8" ht="60">
      <c r="A51" s="904"/>
      <c r="B51" s="899"/>
      <c r="C51" s="110"/>
      <c r="D51" s="110" t="s">
        <v>1086</v>
      </c>
      <c r="E51" s="902"/>
      <c r="F51" s="902"/>
      <c r="G51" s="902"/>
      <c r="H51" s="902"/>
    </row>
    <row r="52" spans="1:8">
      <c r="A52" s="41" t="s">
        <v>197</v>
      </c>
      <c r="B52" s="41" t="s">
        <v>531</v>
      </c>
      <c r="C52" s="115" t="s">
        <v>198</v>
      </c>
      <c r="D52" s="115" t="s">
        <v>1087</v>
      </c>
      <c r="E52" s="115" t="s">
        <v>199</v>
      </c>
      <c r="F52" s="115" t="s">
        <v>1088</v>
      </c>
      <c r="G52" s="115" t="s">
        <v>575</v>
      </c>
      <c r="H52" s="115" t="s">
        <v>576</v>
      </c>
    </row>
    <row r="53" spans="1:8">
      <c r="A53" s="903"/>
      <c r="B53" s="609" t="s">
        <v>1988</v>
      </c>
      <c r="C53" s="395">
        <v>16</v>
      </c>
      <c r="D53" s="428">
        <v>0</v>
      </c>
      <c r="E53" s="370">
        <v>0</v>
      </c>
      <c r="F53" s="370">
        <v>5.0000000000000001E-4</v>
      </c>
      <c r="G53" s="370">
        <v>5.0000000000000001E-4</v>
      </c>
      <c r="H53" s="370">
        <v>0</v>
      </c>
    </row>
    <row r="54" spans="1:8">
      <c r="A54" s="903"/>
      <c r="B54" s="610" t="s">
        <v>2001</v>
      </c>
      <c r="C54" s="428">
        <v>16</v>
      </c>
      <c r="D54" s="428">
        <v>0</v>
      </c>
      <c r="E54" s="370">
        <v>0</v>
      </c>
      <c r="F54" s="370">
        <v>5.0000000000000001E-4</v>
      </c>
      <c r="G54" s="370">
        <v>5.0000000000000001E-4</v>
      </c>
      <c r="H54" s="370">
        <v>0</v>
      </c>
    </row>
    <row r="55" spans="1:8">
      <c r="A55" s="903"/>
      <c r="B55" s="610" t="s">
        <v>2000</v>
      </c>
      <c r="C55" s="428">
        <v>0</v>
      </c>
      <c r="D55" s="428">
        <v>0</v>
      </c>
      <c r="E55" s="370">
        <v>0</v>
      </c>
      <c r="F55" s="370">
        <v>0</v>
      </c>
      <c r="G55" s="370">
        <v>0</v>
      </c>
      <c r="H55" s="370">
        <v>0</v>
      </c>
    </row>
    <row r="56" spans="1:8">
      <c r="A56" s="903"/>
      <c r="B56" s="609" t="s">
        <v>1999</v>
      </c>
      <c r="C56" s="428">
        <v>36</v>
      </c>
      <c r="D56" s="395">
        <v>0</v>
      </c>
      <c r="E56" s="370">
        <v>0</v>
      </c>
      <c r="F56" s="370">
        <v>2.0999999999999999E-3</v>
      </c>
      <c r="G56" s="370">
        <v>2.2000000000000001E-3</v>
      </c>
      <c r="H56" s="370">
        <v>9.9000000000000008E-3</v>
      </c>
    </row>
    <row r="57" spans="1:8">
      <c r="A57" s="903"/>
      <c r="B57" s="609" t="s">
        <v>1998</v>
      </c>
      <c r="C57" s="428">
        <v>37</v>
      </c>
      <c r="D57" s="428">
        <v>0</v>
      </c>
      <c r="E57" s="370">
        <v>0</v>
      </c>
      <c r="F57" s="370">
        <v>4.7999999999999996E-3</v>
      </c>
      <c r="G57" s="370">
        <v>4.7999999999999996E-3</v>
      </c>
      <c r="H57" s="370">
        <v>0</v>
      </c>
    </row>
    <row r="58" spans="1:8">
      <c r="A58" s="903"/>
      <c r="B58" s="609" t="s">
        <v>1997</v>
      </c>
      <c r="C58" s="428">
        <v>0</v>
      </c>
      <c r="D58" s="428">
        <v>0</v>
      </c>
      <c r="E58" s="370">
        <v>0</v>
      </c>
      <c r="F58" s="370">
        <v>0</v>
      </c>
      <c r="G58" s="370">
        <v>0</v>
      </c>
      <c r="H58" s="370">
        <v>8.0999999999999996E-3</v>
      </c>
    </row>
    <row r="59" spans="1:8">
      <c r="A59" s="903"/>
      <c r="B59" s="609" t="s">
        <v>1996</v>
      </c>
      <c r="C59" s="428">
        <v>106</v>
      </c>
      <c r="D59" s="428">
        <v>2</v>
      </c>
      <c r="E59" s="370">
        <v>1.89E-2</v>
      </c>
      <c r="F59" s="370">
        <v>1.6E-2</v>
      </c>
      <c r="G59" s="370">
        <v>1.6E-2</v>
      </c>
      <c r="H59" s="370">
        <v>1.24E-2</v>
      </c>
    </row>
    <row r="60" spans="1:8">
      <c r="A60" s="903"/>
      <c r="B60" s="610" t="s">
        <v>1995</v>
      </c>
      <c r="C60" s="428">
        <v>106</v>
      </c>
      <c r="D60" s="428">
        <v>2</v>
      </c>
      <c r="E60" s="370">
        <v>1.89E-2</v>
      </c>
      <c r="F60" s="370">
        <v>1.6E-2</v>
      </c>
      <c r="G60" s="370">
        <v>1.6E-2</v>
      </c>
      <c r="H60" s="370">
        <v>1.0200000000000001E-2</v>
      </c>
    </row>
    <row r="61" spans="1:8">
      <c r="A61" s="903"/>
      <c r="B61" s="610" t="s">
        <v>1994</v>
      </c>
      <c r="C61" s="428">
        <v>0</v>
      </c>
      <c r="D61" s="428">
        <v>0</v>
      </c>
      <c r="E61" s="370">
        <v>0</v>
      </c>
      <c r="F61" s="370">
        <v>0</v>
      </c>
      <c r="G61" s="370">
        <v>0</v>
      </c>
      <c r="H61" s="370">
        <v>1.77E-2</v>
      </c>
    </row>
    <row r="62" spans="1:8">
      <c r="A62" s="903"/>
      <c r="B62" s="609" t="s">
        <v>1993</v>
      </c>
      <c r="C62" s="428">
        <v>8</v>
      </c>
      <c r="D62" s="428">
        <v>0</v>
      </c>
      <c r="E62" s="370">
        <v>0</v>
      </c>
      <c r="F62" s="370">
        <v>6.2300000000000001E-2</v>
      </c>
      <c r="G62" s="370">
        <v>6.2300000000000001E-2</v>
      </c>
      <c r="H62" s="370">
        <v>4.8899999999999999E-2</v>
      </c>
    </row>
    <row r="63" spans="1:8">
      <c r="A63" s="903"/>
      <c r="B63" s="610" t="s">
        <v>1992</v>
      </c>
      <c r="C63" s="428">
        <v>0</v>
      </c>
      <c r="D63" s="428">
        <v>0</v>
      </c>
      <c r="E63" s="370">
        <v>0</v>
      </c>
      <c r="F63" s="370">
        <v>0</v>
      </c>
      <c r="G63" s="370">
        <v>0</v>
      </c>
      <c r="H63" s="370">
        <v>3.8899999999999997E-2</v>
      </c>
    </row>
    <row r="64" spans="1:8">
      <c r="A64" s="903"/>
      <c r="B64" s="610" t="s">
        <v>1010</v>
      </c>
      <c r="C64" s="428">
        <v>8</v>
      </c>
      <c r="D64" s="428">
        <v>0</v>
      </c>
      <c r="E64" s="370">
        <v>0</v>
      </c>
      <c r="F64" s="370">
        <v>6.2300000000000001E-2</v>
      </c>
      <c r="G64" s="370">
        <v>6.2300000000000001E-2</v>
      </c>
      <c r="H64" s="370">
        <v>6.6699999999999995E-2</v>
      </c>
    </row>
    <row r="65" spans="1:8">
      <c r="A65" s="903"/>
      <c r="B65" s="609" t="s">
        <v>1991</v>
      </c>
      <c r="C65" s="428">
        <v>95</v>
      </c>
      <c r="D65" s="428">
        <v>9</v>
      </c>
      <c r="E65" s="370">
        <v>9.4700000000000006E-2</v>
      </c>
      <c r="F65" s="370">
        <v>0.19550000000000001</v>
      </c>
      <c r="G65" s="370">
        <v>0.7036</v>
      </c>
      <c r="H65" s="370">
        <v>0.1779</v>
      </c>
    </row>
    <row r="66" spans="1:8">
      <c r="A66" s="903"/>
      <c r="B66" s="610" t="s">
        <v>1012</v>
      </c>
      <c r="C66" s="428">
        <v>21</v>
      </c>
      <c r="D66" s="428">
        <v>3</v>
      </c>
      <c r="E66" s="370">
        <v>0.1429</v>
      </c>
      <c r="F66" s="370">
        <v>0.1171</v>
      </c>
      <c r="G66" s="370">
        <v>0.1265</v>
      </c>
      <c r="H66" s="370">
        <v>0.11559999999999999</v>
      </c>
    </row>
    <row r="67" spans="1:8">
      <c r="A67" s="903"/>
      <c r="B67" s="610" t="s">
        <v>1013</v>
      </c>
      <c r="C67" s="428">
        <v>10</v>
      </c>
      <c r="D67" s="428">
        <v>3</v>
      </c>
      <c r="E67" s="370">
        <v>0.3</v>
      </c>
      <c r="F67" s="370">
        <v>0.2336</v>
      </c>
      <c r="G67" s="370">
        <v>0.23630000000000001</v>
      </c>
      <c r="H67" s="370">
        <v>0.17499999999999999</v>
      </c>
    </row>
    <row r="68" spans="1:8">
      <c r="A68" s="903"/>
      <c r="B68" s="610" t="s">
        <v>1990</v>
      </c>
      <c r="C68" s="428">
        <v>64</v>
      </c>
      <c r="D68" s="428">
        <v>3</v>
      </c>
      <c r="E68" s="370">
        <v>4.6899999999999997E-2</v>
      </c>
      <c r="F68" s="370">
        <v>0.99</v>
      </c>
      <c r="G68" s="370">
        <v>0.96599999999999997</v>
      </c>
      <c r="H68" s="370">
        <v>0.25990000000000002</v>
      </c>
    </row>
    <row r="69" spans="1:8">
      <c r="A69" s="903"/>
      <c r="B69" s="609" t="s">
        <v>1989</v>
      </c>
      <c r="C69" s="428">
        <v>90</v>
      </c>
      <c r="D69" s="428">
        <v>90</v>
      </c>
      <c r="E69" s="370">
        <v>1</v>
      </c>
      <c r="F69" s="370">
        <v>1</v>
      </c>
      <c r="G69" s="370">
        <v>1</v>
      </c>
      <c r="H69" s="370">
        <v>1</v>
      </c>
    </row>
    <row r="70" spans="1:8">
      <c r="A70" s="431"/>
      <c r="B70" s="432"/>
      <c r="C70" s="433"/>
      <c r="D70" s="433"/>
      <c r="E70" s="433"/>
      <c r="F70" s="433"/>
      <c r="G70" s="433"/>
      <c r="H70" s="433"/>
    </row>
    <row r="72" spans="1:8" ht="30.6" customHeight="1">
      <c r="A72" s="897" t="s">
        <v>1019</v>
      </c>
      <c r="B72" s="898" t="s">
        <v>985</v>
      </c>
      <c r="C72" s="900" t="s">
        <v>1081</v>
      </c>
      <c r="D72" s="901"/>
      <c r="E72" s="849" t="s">
        <v>1082</v>
      </c>
      <c r="F72" s="849" t="s">
        <v>1083</v>
      </c>
      <c r="G72" s="849" t="s">
        <v>1084</v>
      </c>
      <c r="H72" s="849" t="s">
        <v>1085</v>
      </c>
    </row>
    <row r="73" spans="1:8" ht="60">
      <c r="A73" s="897"/>
      <c r="B73" s="899"/>
      <c r="C73" s="110"/>
      <c r="D73" s="110" t="s">
        <v>1086</v>
      </c>
      <c r="E73" s="849"/>
      <c r="F73" s="849"/>
      <c r="G73" s="849"/>
      <c r="H73" s="849"/>
    </row>
    <row r="74" spans="1:8">
      <c r="A74" s="41" t="s">
        <v>197</v>
      </c>
      <c r="B74" s="41" t="s">
        <v>531</v>
      </c>
      <c r="C74" s="115" t="s">
        <v>198</v>
      </c>
      <c r="D74" s="115" t="s">
        <v>1087</v>
      </c>
      <c r="E74" s="115" t="s">
        <v>199</v>
      </c>
      <c r="F74" s="115" t="s">
        <v>1088</v>
      </c>
      <c r="G74" s="115" t="s">
        <v>575</v>
      </c>
      <c r="H74" s="115" t="s">
        <v>576</v>
      </c>
    </row>
    <row r="75" spans="1:8">
      <c r="A75" s="903"/>
      <c r="B75" s="609" t="s">
        <v>1988</v>
      </c>
      <c r="C75" s="399">
        <v>4359</v>
      </c>
      <c r="D75" s="428">
        <v>4</v>
      </c>
      <c r="E75" s="370">
        <v>8.9999999999999998E-4</v>
      </c>
      <c r="F75" s="370">
        <v>4.0000000000000002E-4</v>
      </c>
      <c r="G75" s="370">
        <v>4.0000000000000002E-4</v>
      </c>
      <c r="H75" s="370">
        <v>5.1000000000000004E-3</v>
      </c>
    </row>
    <row r="76" spans="1:8">
      <c r="A76" s="903"/>
      <c r="B76" s="610" t="s">
        <v>2001</v>
      </c>
      <c r="C76" s="429">
        <v>4359</v>
      </c>
      <c r="D76" s="428">
        <v>4</v>
      </c>
      <c r="E76" s="370">
        <v>8.9999999999999998E-4</v>
      </c>
      <c r="F76" s="370">
        <v>4.0000000000000002E-4</v>
      </c>
      <c r="G76" s="370">
        <v>4.0000000000000002E-4</v>
      </c>
      <c r="H76" s="370">
        <v>4.0000000000000001E-3</v>
      </c>
    </row>
    <row r="77" spans="1:8">
      <c r="A77" s="903"/>
      <c r="B77" s="610" t="s">
        <v>2000</v>
      </c>
      <c r="C77" s="428">
        <v>0</v>
      </c>
      <c r="D77" s="428">
        <v>0</v>
      </c>
      <c r="E77" s="370">
        <v>0</v>
      </c>
      <c r="F77" s="370">
        <v>0</v>
      </c>
      <c r="G77" s="370">
        <v>0</v>
      </c>
      <c r="H77" s="370">
        <v>1.1599999999999999E-2</v>
      </c>
    </row>
    <row r="78" spans="1:8">
      <c r="A78" s="903"/>
      <c r="B78" s="609" t="s">
        <v>1999</v>
      </c>
      <c r="C78" s="428">
        <v>2233</v>
      </c>
      <c r="D78" s="395">
        <v>7</v>
      </c>
      <c r="E78" s="370">
        <v>3.0999999999999999E-3</v>
      </c>
      <c r="F78" s="370">
        <v>1.6000000000000001E-3</v>
      </c>
      <c r="G78" s="370">
        <v>1.6000000000000001E-3</v>
      </c>
      <c r="H78" s="370">
        <v>1.1900000000000001E-2</v>
      </c>
    </row>
    <row r="79" spans="1:8">
      <c r="A79" s="903"/>
      <c r="B79" s="609" t="s">
        <v>1998</v>
      </c>
      <c r="C79" s="428">
        <v>4016</v>
      </c>
      <c r="D79" s="428">
        <v>13</v>
      </c>
      <c r="E79" s="370">
        <v>3.2000000000000002E-3</v>
      </c>
      <c r="F79" s="370">
        <v>4.4999999999999997E-3</v>
      </c>
      <c r="G79" s="370">
        <v>4.4999999999999997E-3</v>
      </c>
      <c r="H79" s="370">
        <v>1.47E-2</v>
      </c>
    </row>
    <row r="80" spans="1:8">
      <c r="A80" s="903"/>
      <c r="B80" s="609" t="s">
        <v>1997</v>
      </c>
      <c r="C80" s="429">
        <v>0</v>
      </c>
      <c r="D80" s="428">
        <v>0</v>
      </c>
      <c r="E80" s="370">
        <v>0</v>
      </c>
      <c r="F80" s="370">
        <v>0</v>
      </c>
      <c r="G80" s="370">
        <v>0</v>
      </c>
      <c r="H80" s="370">
        <v>8.9999999999999993E-3</v>
      </c>
    </row>
    <row r="81" spans="1:8">
      <c r="A81" s="903"/>
      <c r="B81" s="609" t="s">
        <v>1996</v>
      </c>
      <c r="C81" s="429">
        <v>2899</v>
      </c>
      <c r="D81" s="428">
        <v>57</v>
      </c>
      <c r="E81" s="370">
        <v>1.9699999999999999E-2</v>
      </c>
      <c r="F81" s="370">
        <v>1.0500000000000001E-2</v>
      </c>
      <c r="G81" s="370">
        <v>1.1299999999999999E-2</v>
      </c>
      <c r="H81" s="370">
        <v>2.1600000000000001E-2</v>
      </c>
    </row>
    <row r="82" spans="1:8">
      <c r="A82" s="903"/>
      <c r="B82" s="610" t="s">
        <v>1995</v>
      </c>
      <c r="C82" s="429">
        <v>2662</v>
      </c>
      <c r="D82" s="428">
        <v>29</v>
      </c>
      <c r="E82" s="370">
        <v>1.09E-2</v>
      </c>
      <c r="F82" s="370">
        <v>1.0500000000000001E-2</v>
      </c>
      <c r="G82" s="370">
        <v>1.0500000000000001E-2</v>
      </c>
      <c r="H82" s="370">
        <v>1.7100000000000001E-2</v>
      </c>
    </row>
    <row r="83" spans="1:8">
      <c r="A83" s="903"/>
      <c r="B83" s="610" t="s">
        <v>1994</v>
      </c>
      <c r="C83" s="429">
        <v>237</v>
      </c>
      <c r="D83" s="428">
        <v>28</v>
      </c>
      <c r="E83" s="370">
        <v>0.1181</v>
      </c>
      <c r="F83" s="370">
        <v>0.02</v>
      </c>
      <c r="G83" s="370">
        <v>0.02</v>
      </c>
      <c r="H83" s="370">
        <v>3.1800000000000002E-2</v>
      </c>
    </row>
    <row r="84" spans="1:8">
      <c r="A84" s="903"/>
      <c r="B84" s="609" t="s">
        <v>1993</v>
      </c>
      <c r="C84" s="429">
        <v>1133</v>
      </c>
      <c r="D84" s="428">
        <v>78</v>
      </c>
      <c r="E84" s="370">
        <v>6.88E-2</v>
      </c>
      <c r="F84" s="370">
        <v>3.6299999999999999E-2</v>
      </c>
      <c r="G84" s="370">
        <v>3.7900000000000003E-2</v>
      </c>
      <c r="H84" s="370">
        <v>7.3599999999999999E-2</v>
      </c>
    </row>
    <row r="85" spans="1:8">
      <c r="A85" s="903"/>
      <c r="B85" s="610" t="s">
        <v>1992</v>
      </c>
      <c r="C85" s="428">
        <v>678</v>
      </c>
      <c r="D85" s="428">
        <v>36</v>
      </c>
      <c r="E85" s="370">
        <v>5.3100000000000001E-2</v>
      </c>
      <c r="F85" s="370">
        <v>2.6599999999999999E-2</v>
      </c>
      <c r="G85" s="370">
        <v>2.6599999999999999E-2</v>
      </c>
      <c r="H85" s="370">
        <v>5.5100000000000003E-2</v>
      </c>
    </row>
    <row r="86" spans="1:8">
      <c r="A86" s="903"/>
      <c r="B86" s="610" t="s">
        <v>1010</v>
      </c>
      <c r="C86" s="428">
        <v>455</v>
      </c>
      <c r="D86" s="428">
        <v>42</v>
      </c>
      <c r="E86" s="370">
        <v>9.2299999999999993E-2</v>
      </c>
      <c r="F86" s="370">
        <v>5.4899999999999997E-2</v>
      </c>
      <c r="G86" s="370">
        <v>5.4899999999999997E-2</v>
      </c>
      <c r="H86" s="370">
        <v>9.64E-2</v>
      </c>
    </row>
    <row r="87" spans="1:8">
      <c r="A87" s="903"/>
      <c r="B87" s="609" t="s">
        <v>1991</v>
      </c>
      <c r="C87" s="429">
        <v>772</v>
      </c>
      <c r="D87" s="428">
        <v>106</v>
      </c>
      <c r="E87" s="370">
        <v>0.13730000000000001</v>
      </c>
      <c r="F87" s="370">
        <v>0.2092</v>
      </c>
      <c r="G87" s="370">
        <v>0.57669999999999999</v>
      </c>
      <c r="H87" s="370">
        <v>0.16439999999999999</v>
      </c>
    </row>
    <row r="88" spans="1:8">
      <c r="A88" s="903"/>
      <c r="B88" s="610" t="s">
        <v>1012</v>
      </c>
      <c r="C88" s="428">
        <v>242</v>
      </c>
      <c r="D88" s="428">
        <v>38</v>
      </c>
      <c r="E88" s="370">
        <v>0.157</v>
      </c>
      <c r="F88" s="370">
        <v>0.1157</v>
      </c>
      <c r="G88" s="370">
        <v>0.1157</v>
      </c>
      <c r="H88" s="370">
        <v>0.23080000000000001</v>
      </c>
    </row>
    <row r="89" spans="1:8">
      <c r="A89" s="903"/>
      <c r="B89" s="610" t="s">
        <v>1013</v>
      </c>
      <c r="C89" s="428">
        <v>153</v>
      </c>
      <c r="D89" s="428">
        <v>57</v>
      </c>
      <c r="E89" s="370">
        <v>0.3725</v>
      </c>
      <c r="F89" s="370">
        <v>0.28739999999999999</v>
      </c>
      <c r="G89" s="370">
        <v>0.28739999999999999</v>
      </c>
      <c r="H89" s="370">
        <v>0.2172</v>
      </c>
    </row>
    <row r="90" spans="1:8">
      <c r="A90" s="903"/>
      <c r="B90" s="610" t="s">
        <v>1990</v>
      </c>
      <c r="C90" s="428">
        <v>377</v>
      </c>
      <c r="D90" s="428">
        <v>11</v>
      </c>
      <c r="E90" s="370">
        <v>2.92E-2</v>
      </c>
      <c r="F90" s="370">
        <v>0.99</v>
      </c>
      <c r="G90" s="370">
        <v>0.99</v>
      </c>
      <c r="H90" s="370">
        <v>9.4799999999999995E-2</v>
      </c>
    </row>
    <row r="91" spans="1:8">
      <c r="A91" s="903"/>
      <c r="B91" s="609" t="s">
        <v>1989</v>
      </c>
      <c r="C91" s="428">
        <v>577</v>
      </c>
      <c r="D91" s="428">
        <v>577</v>
      </c>
      <c r="E91" s="370">
        <v>1</v>
      </c>
      <c r="F91" s="370">
        <v>1</v>
      </c>
      <c r="G91" s="370">
        <v>1</v>
      </c>
      <c r="H91" s="370">
        <v>1</v>
      </c>
    </row>
    <row r="92" spans="1:8">
      <c r="A92" s="431"/>
      <c r="B92" s="432"/>
      <c r="C92" s="433"/>
      <c r="D92" s="433"/>
      <c r="E92" s="433"/>
      <c r="F92" s="433"/>
      <c r="G92" s="433"/>
      <c r="H92" s="433"/>
    </row>
    <row r="93" spans="1:8">
      <c r="A93" s="431"/>
      <c r="B93" s="432"/>
      <c r="C93" s="433"/>
      <c r="D93" s="433"/>
      <c r="E93" s="433"/>
      <c r="F93" s="433"/>
      <c r="G93" s="433"/>
      <c r="H93" s="433"/>
    </row>
    <row r="94" spans="1:8" ht="15">
      <c r="A94" s="126" t="s">
        <v>1021</v>
      </c>
    </row>
    <row r="95" spans="1:8" ht="36.6" customHeight="1">
      <c r="A95" s="897" t="s">
        <v>1026</v>
      </c>
      <c r="B95" s="898" t="s">
        <v>985</v>
      </c>
      <c r="C95" s="900" t="s">
        <v>1081</v>
      </c>
      <c r="D95" s="901"/>
      <c r="E95" s="849" t="s">
        <v>1089</v>
      </c>
      <c r="F95" s="849" t="s">
        <v>1090</v>
      </c>
      <c r="G95" s="849" t="s">
        <v>1091</v>
      </c>
      <c r="H95" s="849" t="s">
        <v>1092</v>
      </c>
    </row>
    <row r="96" spans="1:8" ht="60">
      <c r="A96" s="907"/>
      <c r="B96" s="899"/>
      <c r="C96" s="110"/>
      <c r="D96" s="110" t="s">
        <v>1086</v>
      </c>
      <c r="E96" s="851"/>
      <c r="F96" s="851"/>
      <c r="G96" s="851"/>
      <c r="H96" s="851"/>
    </row>
    <row r="97" spans="1:8">
      <c r="A97" s="41" t="s">
        <v>197</v>
      </c>
      <c r="B97" s="41" t="s">
        <v>531</v>
      </c>
      <c r="C97" s="115" t="s">
        <v>198</v>
      </c>
      <c r="D97" s="115" t="s">
        <v>573</v>
      </c>
      <c r="E97" s="115" t="s">
        <v>199</v>
      </c>
      <c r="F97" s="115" t="s">
        <v>574</v>
      </c>
      <c r="G97" s="115" t="s">
        <v>1093</v>
      </c>
      <c r="H97" s="115" t="s">
        <v>576</v>
      </c>
    </row>
    <row r="98" spans="1:8">
      <c r="A98" s="903"/>
      <c r="B98" s="609" t="s">
        <v>1988</v>
      </c>
      <c r="C98" s="428">
        <v>33</v>
      </c>
      <c r="D98" s="428">
        <v>0</v>
      </c>
      <c r="E98" s="370">
        <v>0</v>
      </c>
      <c r="F98" s="370">
        <v>1E-3</v>
      </c>
      <c r="G98" s="370">
        <v>5.0000000000000001E-4</v>
      </c>
      <c r="H98" s="370">
        <v>0</v>
      </c>
    </row>
    <row r="99" spans="1:8">
      <c r="A99" s="905"/>
      <c r="B99" s="610" t="s">
        <v>2001</v>
      </c>
      <c r="C99" s="428">
        <v>31</v>
      </c>
      <c r="D99" s="428">
        <v>0</v>
      </c>
      <c r="E99" s="370">
        <v>0</v>
      </c>
      <c r="F99" s="370">
        <v>0</v>
      </c>
      <c r="G99" s="370">
        <v>4.0000000000000002E-4</v>
      </c>
      <c r="H99" s="370">
        <v>0</v>
      </c>
    </row>
    <row r="100" spans="1:8">
      <c r="A100" s="905"/>
      <c r="B100" s="610" t="s">
        <v>2000</v>
      </c>
      <c r="C100" s="428">
        <v>2</v>
      </c>
      <c r="D100" s="428">
        <v>0</v>
      </c>
      <c r="E100" s="370">
        <v>0</v>
      </c>
      <c r="F100" s="370">
        <v>1E-3</v>
      </c>
      <c r="G100" s="370">
        <v>1E-3</v>
      </c>
      <c r="H100" s="370">
        <v>0</v>
      </c>
    </row>
    <row r="101" spans="1:8">
      <c r="A101" s="905"/>
      <c r="B101" s="609" t="s">
        <v>1999</v>
      </c>
      <c r="C101" s="428">
        <v>38</v>
      </c>
      <c r="D101" s="428">
        <v>0</v>
      </c>
      <c r="E101" s="370">
        <v>0</v>
      </c>
      <c r="F101" s="370">
        <v>1.5E-3</v>
      </c>
      <c r="G101" s="370">
        <v>2E-3</v>
      </c>
      <c r="H101" s="370">
        <v>0</v>
      </c>
    </row>
    <row r="102" spans="1:8">
      <c r="A102" s="905"/>
      <c r="B102" s="609" t="s">
        <v>1998</v>
      </c>
      <c r="C102" s="428">
        <v>39</v>
      </c>
      <c r="D102" s="428">
        <v>0</v>
      </c>
      <c r="E102" s="370">
        <v>0</v>
      </c>
      <c r="F102" s="370">
        <v>3.0000000000000001E-3</v>
      </c>
      <c r="G102" s="370">
        <v>3.8E-3</v>
      </c>
      <c r="H102" s="370">
        <v>0</v>
      </c>
    </row>
    <row r="103" spans="1:8">
      <c r="A103" s="905"/>
      <c r="B103" s="609" t="s">
        <v>1997</v>
      </c>
      <c r="C103" s="428">
        <v>41</v>
      </c>
      <c r="D103" s="428">
        <v>0</v>
      </c>
      <c r="E103" s="370">
        <v>0</v>
      </c>
      <c r="F103" s="370">
        <v>7.0000000000000001E-3</v>
      </c>
      <c r="G103" s="370">
        <v>7.0000000000000001E-3</v>
      </c>
      <c r="H103" s="370">
        <v>9.4000000000000004E-3</v>
      </c>
    </row>
    <row r="104" spans="1:8">
      <c r="A104" s="905"/>
      <c r="B104" s="609" t="s">
        <v>1996</v>
      </c>
      <c r="C104" s="428">
        <v>101</v>
      </c>
      <c r="D104" s="428">
        <v>1</v>
      </c>
      <c r="E104" s="370">
        <v>9.9000000000000008E-3</v>
      </c>
      <c r="F104" s="370">
        <v>1.5100000000000001E-2</v>
      </c>
      <c r="G104" s="370">
        <v>1.54E-2</v>
      </c>
      <c r="H104" s="370">
        <v>1.41E-2</v>
      </c>
    </row>
    <row r="105" spans="1:8">
      <c r="A105" s="905"/>
      <c r="B105" s="610" t="s">
        <v>1995</v>
      </c>
      <c r="C105" s="428">
        <v>97</v>
      </c>
      <c r="D105" s="428">
        <v>0</v>
      </c>
      <c r="E105" s="370">
        <v>0</v>
      </c>
      <c r="F105" s="370">
        <v>1.4999999999999999E-2</v>
      </c>
      <c r="G105" s="370">
        <v>1.52E-2</v>
      </c>
      <c r="H105" s="370">
        <v>4.4000000000000003E-3</v>
      </c>
    </row>
    <row r="106" spans="1:8">
      <c r="A106" s="905"/>
      <c r="B106" s="610" t="s">
        <v>1994</v>
      </c>
      <c r="C106" s="428">
        <v>4</v>
      </c>
      <c r="D106" s="428">
        <v>1</v>
      </c>
      <c r="E106" s="370">
        <v>0.25</v>
      </c>
      <c r="F106" s="370">
        <v>0.02</v>
      </c>
      <c r="G106" s="370">
        <v>0.02</v>
      </c>
      <c r="H106" s="370">
        <v>5.0799999999999998E-2</v>
      </c>
    </row>
    <row r="107" spans="1:8">
      <c r="A107" s="905"/>
      <c r="B107" s="609" t="s">
        <v>1993</v>
      </c>
      <c r="C107" s="428">
        <v>222</v>
      </c>
      <c r="D107" s="428">
        <v>3</v>
      </c>
      <c r="E107" s="370">
        <v>1.35E-2</v>
      </c>
      <c r="F107" s="370">
        <v>3.9899999999999998E-2</v>
      </c>
      <c r="G107" s="370">
        <v>4.3700000000000003E-2</v>
      </c>
      <c r="H107" s="370">
        <v>1.1900000000000001E-2</v>
      </c>
    </row>
    <row r="108" spans="1:8">
      <c r="A108" s="905"/>
      <c r="B108" s="610" t="s">
        <v>1992</v>
      </c>
      <c r="C108" s="428">
        <v>121</v>
      </c>
      <c r="D108" s="428">
        <v>1</v>
      </c>
      <c r="E108" s="370">
        <v>8.3000000000000001E-3</v>
      </c>
      <c r="F108" s="370">
        <v>0.03</v>
      </c>
      <c r="G108" s="370">
        <v>0.03</v>
      </c>
      <c r="H108" s="370">
        <v>5.5999999999999999E-3</v>
      </c>
    </row>
    <row r="109" spans="1:8">
      <c r="A109" s="905"/>
      <c r="B109" s="610" t="s">
        <v>1010</v>
      </c>
      <c r="C109" s="428">
        <v>101</v>
      </c>
      <c r="D109" s="428">
        <v>2</v>
      </c>
      <c r="E109" s="370">
        <v>1.9800000000000002E-2</v>
      </c>
      <c r="F109" s="370">
        <v>0.06</v>
      </c>
      <c r="G109" s="370">
        <v>0.06</v>
      </c>
      <c r="H109" s="370">
        <v>1.9E-2</v>
      </c>
    </row>
    <row r="110" spans="1:8">
      <c r="A110" s="905"/>
      <c r="B110" s="609" t="s">
        <v>1991</v>
      </c>
      <c r="C110" s="428">
        <v>65</v>
      </c>
      <c r="D110" s="428">
        <v>7</v>
      </c>
      <c r="E110" s="370">
        <v>0.1077</v>
      </c>
      <c r="F110" s="370">
        <v>0.1447</v>
      </c>
      <c r="G110" s="370">
        <v>0.2077</v>
      </c>
      <c r="H110" s="370">
        <v>0.1004</v>
      </c>
    </row>
    <row r="111" spans="1:8">
      <c r="A111" s="905"/>
      <c r="B111" s="610" t="s">
        <v>1012</v>
      </c>
      <c r="C111" s="428">
        <v>44</v>
      </c>
      <c r="D111" s="428">
        <v>3</v>
      </c>
      <c r="E111" s="370">
        <v>6.8199999999999997E-2</v>
      </c>
      <c r="F111" s="370">
        <v>0.12</v>
      </c>
      <c r="G111" s="370">
        <v>0.12</v>
      </c>
      <c r="H111" s="370">
        <v>5.2600000000000001E-2</v>
      </c>
    </row>
    <row r="112" spans="1:8">
      <c r="A112" s="905"/>
      <c r="B112" s="610" t="s">
        <v>1013</v>
      </c>
      <c r="C112" s="428">
        <v>12</v>
      </c>
      <c r="D112" s="428">
        <v>2</v>
      </c>
      <c r="E112" s="370">
        <v>0.16669999999999999</v>
      </c>
      <c r="F112" s="370">
        <v>0.24</v>
      </c>
      <c r="G112" s="370">
        <v>0.24</v>
      </c>
      <c r="H112" s="370">
        <v>0.1343</v>
      </c>
    </row>
    <row r="113" spans="1:8">
      <c r="A113" s="905"/>
      <c r="B113" s="610" t="s">
        <v>1990</v>
      </c>
      <c r="C113" s="428">
        <v>9</v>
      </c>
      <c r="D113" s="428">
        <v>2</v>
      </c>
      <c r="E113" s="370">
        <v>0.22220000000000001</v>
      </c>
      <c r="F113" s="370">
        <v>0.48</v>
      </c>
      <c r="G113" s="370">
        <v>0.59330000000000005</v>
      </c>
      <c r="H113" s="370">
        <v>0.24390000000000001</v>
      </c>
    </row>
    <row r="114" spans="1:8">
      <c r="A114" s="906"/>
      <c r="B114" s="609" t="s">
        <v>1989</v>
      </c>
      <c r="C114" s="428">
        <v>22</v>
      </c>
      <c r="D114" s="428">
        <v>22</v>
      </c>
      <c r="E114" s="370">
        <v>1</v>
      </c>
      <c r="F114" s="370">
        <v>1</v>
      </c>
      <c r="G114" s="370">
        <v>1</v>
      </c>
      <c r="H114" s="370">
        <v>1</v>
      </c>
    </row>
    <row r="117" spans="1:8" ht="32.450000000000003" customHeight="1">
      <c r="A117" s="897" t="s">
        <v>1027</v>
      </c>
      <c r="B117" s="898" t="s">
        <v>985</v>
      </c>
      <c r="C117" s="900" t="s">
        <v>1081</v>
      </c>
      <c r="D117" s="901"/>
      <c r="E117" s="849" t="s">
        <v>1089</v>
      </c>
      <c r="F117" s="849" t="s">
        <v>1090</v>
      </c>
      <c r="G117" s="849" t="s">
        <v>1091</v>
      </c>
      <c r="H117" s="849" t="s">
        <v>1092</v>
      </c>
    </row>
    <row r="118" spans="1:8" ht="60">
      <c r="A118" s="907"/>
      <c r="B118" s="899"/>
      <c r="C118" s="110"/>
      <c r="D118" s="110" t="s">
        <v>1086</v>
      </c>
      <c r="E118" s="851"/>
      <c r="F118" s="851"/>
      <c r="G118" s="851"/>
      <c r="H118" s="851"/>
    </row>
    <row r="119" spans="1:8">
      <c r="A119" s="41" t="s">
        <v>197</v>
      </c>
      <c r="B119" s="41" t="s">
        <v>531</v>
      </c>
      <c r="C119" s="115" t="s">
        <v>198</v>
      </c>
      <c r="D119" s="115" t="s">
        <v>573</v>
      </c>
      <c r="E119" s="115" t="s">
        <v>199</v>
      </c>
      <c r="F119" s="115" t="s">
        <v>574</v>
      </c>
      <c r="G119" s="115" t="s">
        <v>1093</v>
      </c>
      <c r="H119" s="115" t="s">
        <v>576</v>
      </c>
    </row>
    <row r="120" spans="1:8">
      <c r="A120" s="903"/>
      <c r="B120" s="609" t="s">
        <v>1988</v>
      </c>
      <c r="C120" s="428">
        <v>6</v>
      </c>
      <c r="D120" s="428">
        <v>0</v>
      </c>
      <c r="E120" s="370">
        <v>0</v>
      </c>
      <c r="F120" s="370">
        <v>1E-3</v>
      </c>
      <c r="G120" s="370">
        <v>6.9999999999999999E-4</v>
      </c>
      <c r="H120" s="370">
        <v>0</v>
      </c>
    </row>
    <row r="121" spans="1:8">
      <c r="A121" s="905"/>
      <c r="B121" s="610" t="s">
        <v>2001</v>
      </c>
      <c r="C121" s="428">
        <v>4</v>
      </c>
      <c r="D121" s="428">
        <v>0</v>
      </c>
      <c r="E121" s="370">
        <v>0</v>
      </c>
      <c r="F121" s="370">
        <v>0</v>
      </c>
      <c r="G121" s="370">
        <v>5.0000000000000001E-4</v>
      </c>
      <c r="H121" s="370">
        <v>0</v>
      </c>
    </row>
    <row r="122" spans="1:8">
      <c r="A122" s="905"/>
      <c r="B122" s="610" t="s">
        <v>2000</v>
      </c>
      <c r="C122" s="428">
        <v>2</v>
      </c>
      <c r="D122" s="428">
        <v>0</v>
      </c>
      <c r="E122" s="370">
        <v>0</v>
      </c>
      <c r="F122" s="370">
        <v>1E-3</v>
      </c>
      <c r="G122" s="370">
        <v>1E-3</v>
      </c>
      <c r="H122" s="370">
        <v>0</v>
      </c>
    </row>
    <row r="123" spans="1:8">
      <c r="A123" s="905"/>
      <c r="B123" s="609" t="s">
        <v>1999</v>
      </c>
      <c r="C123" s="428">
        <v>43</v>
      </c>
      <c r="D123" s="428">
        <v>0</v>
      </c>
      <c r="E123" s="370">
        <v>0</v>
      </c>
      <c r="F123" s="370">
        <v>1.5E-3</v>
      </c>
      <c r="G123" s="370">
        <v>2.0999999999999999E-3</v>
      </c>
      <c r="H123" s="370">
        <v>0</v>
      </c>
    </row>
    <row r="124" spans="1:8">
      <c r="A124" s="905"/>
      <c r="B124" s="609" t="s">
        <v>1998</v>
      </c>
      <c r="C124" s="428">
        <v>28</v>
      </c>
      <c r="D124" s="428">
        <v>0</v>
      </c>
      <c r="E124" s="370">
        <v>0</v>
      </c>
      <c r="F124" s="370">
        <v>3.0000000000000001E-3</v>
      </c>
      <c r="G124" s="370">
        <v>4.0000000000000001E-3</v>
      </c>
      <c r="H124" s="370">
        <v>0</v>
      </c>
    </row>
    <row r="125" spans="1:8">
      <c r="A125" s="905"/>
      <c r="B125" s="609" t="s">
        <v>1997</v>
      </c>
      <c r="C125" s="428">
        <v>29</v>
      </c>
      <c r="D125" s="428">
        <v>0</v>
      </c>
      <c r="E125" s="370">
        <v>0</v>
      </c>
      <c r="F125" s="370">
        <v>7.0000000000000001E-3</v>
      </c>
      <c r="G125" s="370">
        <v>7.0000000000000001E-3</v>
      </c>
      <c r="H125" s="370">
        <v>0</v>
      </c>
    </row>
    <row r="126" spans="1:8">
      <c r="A126" s="905"/>
      <c r="B126" s="609" t="s">
        <v>1996</v>
      </c>
      <c r="C126" s="428">
        <v>57</v>
      </c>
      <c r="D126" s="428">
        <v>0</v>
      </c>
      <c r="E126" s="370">
        <v>0</v>
      </c>
      <c r="F126" s="370">
        <v>1.52E-2</v>
      </c>
      <c r="G126" s="370">
        <v>1.54E-2</v>
      </c>
      <c r="H126" s="370">
        <v>1.5100000000000001E-2</v>
      </c>
    </row>
    <row r="127" spans="1:8">
      <c r="A127" s="905"/>
      <c r="B127" s="610" t="s">
        <v>1995</v>
      </c>
      <c r="C127" s="428">
        <v>56</v>
      </c>
      <c r="D127" s="428">
        <v>0</v>
      </c>
      <c r="E127" s="370">
        <v>0</v>
      </c>
      <c r="F127" s="370">
        <v>1.4999999999999999E-2</v>
      </c>
      <c r="G127" s="370">
        <v>1.5299999999999999E-2</v>
      </c>
      <c r="H127" s="370">
        <v>7.1000000000000004E-3</v>
      </c>
    </row>
    <row r="128" spans="1:8">
      <c r="A128" s="905"/>
      <c r="B128" s="610" t="s">
        <v>1994</v>
      </c>
      <c r="C128" s="428">
        <v>1</v>
      </c>
      <c r="D128" s="428">
        <v>0</v>
      </c>
      <c r="E128" s="370">
        <v>0</v>
      </c>
      <c r="F128" s="370">
        <v>0.02</v>
      </c>
      <c r="G128" s="370">
        <v>0.02</v>
      </c>
      <c r="H128" s="370">
        <v>3.4500000000000003E-2</v>
      </c>
    </row>
    <row r="129" spans="1:8">
      <c r="A129" s="905"/>
      <c r="B129" s="609" t="s">
        <v>1993</v>
      </c>
      <c r="C129" s="428">
        <v>54</v>
      </c>
      <c r="D129" s="428">
        <v>1</v>
      </c>
      <c r="E129" s="370">
        <v>1.8499999999999999E-2</v>
      </c>
      <c r="F129" s="370">
        <v>3.8899999999999997E-2</v>
      </c>
      <c r="G129" s="370">
        <v>4.5600000000000002E-2</v>
      </c>
      <c r="H129" s="370">
        <v>6.4999999999999997E-3</v>
      </c>
    </row>
    <row r="130" spans="1:8">
      <c r="A130" s="905"/>
      <c r="B130" s="610" t="s">
        <v>1992</v>
      </c>
      <c r="C130" s="428">
        <v>26</v>
      </c>
      <c r="D130" s="428">
        <v>0</v>
      </c>
      <c r="E130" s="370">
        <v>0</v>
      </c>
      <c r="F130" s="370">
        <v>0.03</v>
      </c>
      <c r="G130" s="370">
        <v>0.03</v>
      </c>
      <c r="H130" s="370">
        <v>0</v>
      </c>
    </row>
    <row r="131" spans="1:8">
      <c r="A131" s="905"/>
      <c r="B131" s="610" t="s">
        <v>1010</v>
      </c>
      <c r="C131" s="428">
        <v>28</v>
      </c>
      <c r="D131" s="428">
        <v>1</v>
      </c>
      <c r="E131" s="370">
        <v>3.5700000000000003E-2</v>
      </c>
      <c r="F131" s="370">
        <v>0.06</v>
      </c>
      <c r="G131" s="370">
        <v>6.0199999999999997E-2</v>
      </c>
      <c r="H131" s="370">
        <v>1.35E-2</v>
      </c>
    </row>
    <row r="132" spans="1:8">
      <c r="A132" s="905"/>
      <c r="B132" s="609" t="s">
        <v>1991</v>
      </c>
      <c r="C132" s="428">
        <v>15</v>
      </c>
      <c r="D132" s="428">
        <v>1</v>
      </c>
      <c r="E132" s="370">
        <v>6.6699999999999995E-2</v>
      </c>
      <c r="F132" s="370">
        <v>0.12720000000000001</v>
      </c>
      <c r="G132" s="370">
        <v>0.29870000000000002</v>
      </c>
      <c r="H132" s="370">
        <v>2.0799999999999999E-2</v>
      </c>
    </row>
    <row r="133" spans="1:8">
      <c r="A133" s="905"/>
      <c r="B133" s="610" t="s">
        <v>1012</v>
      </c>
      <c r="C133" s="428">
        <v>11</v>
      </c>
      <c r="D133" s="428">
        <v>1</v>
      </c>
      <c r="E133" s="370">
        <v>9.0899999999999995E-2</v>
      </c>
      <c r="F133" s="370">
        <v>0.1171</v>
      </c>
      <c r="G133" s="370">
        <v>0.11550000000000001</v>
      </c>
      <c r="H133" s="370">
        <v>2.7E-2</v>
      </c>
    </row>
    <row r="134" spans="1:8">
      <c r="A134" s="905"/>
      <c r="B134" s="610" t="s">
        <v>1013</v>
      </c>
      <c r="C134" s="428">
        <v>1</v>
      </c>
      <c r="D134" s="428">
        <v>0</v>
      </c>
      <c r="E134" s="370">
        <v>0</v>
      </c>
      <c r="F134" s="370">
        <v>0.24</v>
      </c>
      <c r="G134" s="370">
        <v>0.24</v>
      </c>
      <c r="H134" s="370">
        <v>0</v>
      </c>
    </row>
    <row r="135" spans="1:8">
      <c r="A135" s="905"/>
      <c r="B135" s="610" t="s">
        <v>1990</v>
      </c>
      <c r="C135" s="428">
        <v>3</v>
      </c>
      <c r="D135" s="428">
        <v>0</v>
      </c>
      <c r="E135" s="370">
        <v>0</v>
      </c>
      <c r="F135" s="370">
        <v>0.48</v>
      </c>
      <c r="G135" s="370">
        <v>0.99</v>
      </c>
      <c r="H135" s="370">
        <v>0</v>
      </c>
    </row>
    <row r="136" spans="1:8">
      <c r="A136" s="906"/>
      <c r="B136" s="609" t="s">
        <v>1989</v>
      </c>
      <c r="C136" s="428">
        <v>2</v>
      </c>
      <c r="D136" s="428">
        <v>2</v>
      </c>
      <c r="E136" s="370">
        <v>1</v>
      </c>
      <c r="F136" s="370">
        <v>1</v>
      </c>
      <c r="G136" s="370">
        <v>1</v>
      </c>
      <c r="H136" s="370">
        <v>1</v>
      </c>
    </row>
    <row r="138" spans="1:8" ht="42" customHeight="1">
      <c r="A138" s="869" t="s">
        <v>2005</v>
      </c>
      <c r="B138" s="869"/>
      <c r="C138" s="869"/>
      <c r="D138" s="869"/>
      <c r="E138" s="869"/>
      <c r="F138" s="869"/>
      <c r="G138" s="869"/>
      <c r="H138" s="869"/>
    </row>
    <row r="140" spans="1:8" ht="66" customHeight="1">
      <c r="A140" s="869" t="s">
        <v>2006</v>
      </c>
      <c r="B140" s="869"/>
      <c r="C140" s="869"/>
      <c r="D140" s="869"/>
      <c r="E140" s="869"/>
      <c r="F140" s="869"/>
      <c r="G140" s="869"/>
      <c r="H140" s="869"/>
    </row>
    <row r="143" spans="1:8" ht="16.5" customHeight="1">
      <c r="A143" s="508"/>
      <c r="B143" s="280"/>
      <c r="C143" s="280"/>
      <c r="D143" s="280"/>
      <c r="E143" s="280"/>
      <c r="F143" s="280"/>
      <c r="G143" s="280"/>
      <c r="H143" s="280"/>
    </row>
  </sheetData>
  <mergeCells count="51">
    <mergeCell ref="A138:H138"/>
    <mergeCell ref="G95:G96"/>
    <mergeCell ref="H95:H96"/>
    <mergeCell ref="A98:A114"/>
    <mergeCell ref="A117:A118"/>
    <mergeCell ref="B117:B118"/>
    <mergeCell ref="C117:D117"/>
    <mergeCell ref="E117:E118"/>
    <mergeCell ref="F117:F118"/>
    <mergeCell ref="G117:G118"/>
    <mergeCell ref="H117:H118"/>
    <mergeCell ref="F95:F96"/>
    <mergeCell ref="A95:A96"/>
    <mergeCell ref="B95:B96"/>
    <mergeCell ref="C95:D95"/>
    <mergeCell ref="E95:E96"/>
    <mergeCell ref="A120:A136"/>
    <mergeCell ref="F72:F73"/>
    <mergeCell ref="G72:G73"/>
    <mergeCell ref="H72:H73"/>
    <mergeCell ref="F50:F51"/>
    <mergeCell ref="A75:A91"/>
    <mergeCell ref="A53:A69"/>
    <mergeCell ref="A72:A73"/>
    <mergeCell ref="B72:B73"/>
    <mergeCell ref="C72:D72"/>
    <mergeCell ref="E72:E73"/>
    <mergeCell ref="H28:H29"/>
    <mergeCell ref="A31:A47"/>
    <mergeCell ref="A50:A51"/>
    <mergeCell ref="B50:B51"/>
    <mergeCell ref="C50:D50"/>
    <mergeCell ref="E50:E51"/>
    <mergeCell ref="G50:G51"/>
    <mergeCell ref="H50:H51"/>
    <mergeCell ref="A140:H14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s>
  <pageMargins left="0.7" right="0.7" top="0.75" bottom="0.75" header="0.3" footer="0.3"/>
  <pageSetup paperSize="9" scale="81" orientation="landscape" r:id="rId1"/>
  <rowBreaks count="5" manualBreakCount="5">
    <brk id="27" max="16383" man="1"/>
    <brk id="48" max="16383" man="1"/>
    <brk id="70" max="16383" man="1"/>
    <brk id="92" max="16383" man="1"/>
    <brk id="115"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dimension ref="A1:C6"/>
  <sheetViews>
    <sheetView zoomScaleNormal="100" workbookViewId="0">
      <selection activeCell="B15" sqref="B15"/>
    </sheetView>
  </sheetViews>
  <sheetFormatPr defaultColWidth="7.625" defaultRowHeight="18" customHeight="1"/>
  <cols>
    <col min="1" max="1" width="10.75" style="90" customWidth="1"/>
    <col min="2" max="2" width="133.5" customWidth="1"/>
  </cols>
  <sheetData>
    <row r="1" spans="1:3" s="101" customFormat="1" ht="15">
      <c r="A1" s="283">
        <v>3</v>
      </c>
      <c r="B1" s="13" t="s">
        <v>52</v>
      </c>
      <c r="C1" s="281"/>
    </row>
    <row r="2" spans="1:3" s="101" customFormat="1" ht="15">
      <c r="A2" s="434" t="s">
        <v>105</v>
      </c>
      <c r="B2" s="127" t="s">
        <v>106</v>
      </c>
    </row>
    <row r="3" spans="1:3" s="1" customFormat="1" ht="14.25">
      <c r="A3" s="6" t="s">
        <v>107</v>
      </c>
      <c r="B3" s="7" t="s">
        <v>108</v>
      </c>
    </row>
    <row r="6" spans="1:3" ht="14.25">
      <c r="B6" s="28"/>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pageSetup paperSize="9" scale="82" orientation="landscape" r:id="rId1"/>
  <ignoredErrors>
    <ignoredError sqref="A2" numberStoredAsText="1"/>
  </ignoredErrors>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dimension ref="A1:Q71"/>
  <sheetViews>
    <sheetView topLeftCell="K2" zoomScaleNormal="100" workbookViewId="0">
      <selection activeCell="X20" sqref="X20"/>
    </sheetView>
  </sheetViews>
  <sheetFormatPr defaultColWidth="8.125" defaultRowHeight="14.25"/>
  <cols>
    <col min="1" max="1" width="12.75" hidden="1" customWidth="1"/>
    <col min="2" max="2" width="25.125" hidden="1" customWidth="1"/>
    <col min="3" max="4" width="14.5" hidden="1" customWidth="1"/>
    <col min="5" max="5" width="14.5" style="427" hidden="1" customWidth="1"/>
    <col min="6" max="8" width="14.5" hidden="1" customWidth="1"/>
    <col min="9" max="10" width="0" hidden="1" customWidth="1"/>
    <col min="11" max="11" width="30" customWidth="1"/>
    <col min="12" max="12" width="11.375" customWidth="1"/>
    <col min="13" max="13" width="14.875" customWidth="1"/>
    <col min="15" max="15" width="13.125" customWidth="1"/>
    <col min="16" max="16" width="15.5" customWidth="1"/>
    <col min="17" max="17" width="10.125" customWidth="1"/>
    <col min="21" max="21" width="12" customWidth="1"/>
  </cols>
  <sheetData>
    <row r="1" spans="1:17" ht="20.25">
      <c r="A1" s="29"/>
      <c r="B1" s="150"/>
      <c r="C1" s="150"/>
      <c r="D1" s="150"/>
      <c r="E1" s="368"/>
      <c r="F1" s="150"/>
      <c r="K1" s="26" t="s">
        <v>1094</v>
      </c>
      <c r="L1" s="29"/>
    </row>
    <row r="2" spans="1:17" ht="15">
      <c r="A2" s="29" t="s">
        <v>1094</v>
      </c>
      <c r="B2" s="150"/>
      <c r="C2" s="150"/>
      <c r="D2" s="150"/>
      <c r="E2" s="368"/>
      <c r="F2" s="150"/>
      <c r="K2" s="29" t="s">
        <v>200</v>
      </c>
      <c r="L2" s="29"/>
    </row>
    <row r="3" spans="1:17" ht="15">
      <c r="K3" s="29" t="s">
        <v>196</v>
      </c>
      <c r="L3" s="29"/>
    </row>
    <row r="4" spans="1:17" ht="15">
      <c r="K4" s="29"/>
      <c r="L4" s="29"/>
    </row>
    <row r="5" spans="1:17" ht="15">
      <c r="A5" s="29" t="s">
        <v>1095</v>
      </c>
      <c r="K5" s="29" t="s">
        <v>1096</v>
      </c>
    </row>
    <row r="6" spans="1:17">
      <c r="A6" s="909" t="s">
        <v>1097</v>
      </c>
      <c r="B6" s="909"/>
      <c r="C6" s="909"/>
      <c r="D6" s="909"/>
      <c r="E6" s="909"/>
      <c r="F6" s="909"/>
      <c r="G6" s="909"/>
      <c r="H6" s="909"/>
      <c r="K6" s="803" t="s">
        <v>1098</v>
      </c>
      <c r="L6" s="803"/>
      <c r="M6" s="803"/>
      <c r="N6" s="803"/>
      <c r="O6" s="803"/>
      <c r="P6" s="803"/>
      <c r="Q6" s="803"/>
    </row>
    <row r="7" spans="1:17" ht="60">
      <c r="A7" s="910" t="s">
        <v>1099</v>
      </c>
      <c r="B7" s="910" t="s">
        <v>1100</v>
      </c>
      <c r="C7" s="173" t="s">
        <v>1101</v>
      </c>
      <c r="D7" s="173" t="s">
        <v>1102</v>
      </c>
      <c r="E7" s="435" t="s">
        <v>977</v>
      </c>
      <c r="F7" s="435" t="s">
        <v>566</v>
      </c>
      <c r="G7" s="435" t="s">
        <v>1071</v>
      </c>
      <c r="H7" s="435" t="s">
        <v>996</v>
      </c>
      <c r="K7" s="912" t="s">
        <v>1103</v>
      </c>
      <c r="L7" s="110" t="s">
        <v>1101</v>
      </c>
      <c r="M7" s="110" t="s">
        <v>1102</v>
      </c>
      <c r="N7" s="376" t="s">
        <v>977</v>
      </c>
      <c r="O7" s="376" t="s">
        <v>566</v>
      </c>
      <c r="P7" s="376" t="s">
        <v>1071</v>
      </c>
      <c r="Q7" s="376" t="s">
        <v>996</v>
      </c>
    </row>
    <row r="8" spans="1:17">
      <c r="A8" s="911"/>
      <c r="B8" s="911"/>
      <c r="C8" s="202" t="s">
        <v>197</v>
      </c>
      <c r="D8" s="202" t="s">
        <v>531</v>
      </c>
      <c r="E8" s="202" t="s">
        <v>198</v>
      </c>
      <c r="F8" s="202" t="s">
        <v>573</v>
      </c>
      <c r="G8" s="202" t="s">
        <v>199</v>
      </c>
      <c r="H8" s="202" t="s">
        <v>574</v>
      </c>
      <c r="K8" s="913"/>
      <c r="L8" s="436" t="s">
        <v>197</v>
      </c>
      <c r="M8" s="436" t="s">
        <v>531</v>
      </c>
      <c r="N8" s="436" t="s">
        <v>198</v>
      </c>
      <c r="O8" s="436" t="s">
        <v>573</v>
      </c>
      <c r="P8" s="436" t="s">
        <v>199</v>
      </c>
      <c r="Q8" s="436" t="s">
        <v>574</v>
      </c>
    </row>
    <row r="9" spans="1:17">
      <c r="A9" s="908" t="s">
        <v>1104</v>
      </c>
      <c r="B9" s="176" t="s">
        <v>1105</v>
      </c>
      <c r="C9" s="202"/>
      <c r="D9" s="202"/>
      <c r="E9" s="437"/>
      <c r="F9" s="202"/>
      <c r="G9" s="202"/>
      <c r="H9" s="202"/>
      <c r="K9" s="438" t="s">
        <v>1106</v>
      </c>
      <c r="L9" s="177">
        <v>3.3599999999999998E-2</v>
      </c>
      <c r="M9" s="177">
        <v>0</v>
      </c>
      <c r="N9" s="439">
        <v>1.9</v>
      </c>
      <c r="O9" s="177">
        <v>3.3599999999999998E-2</v>
      </c>
      <c r="P9" s="177">
        <v>6.3799999999999996E-2</v>
      </c>
      <c r="Q9" s="177">
        <v>2.9999999999999997E-4</v>
      </c>
    </row>
    <row r="10" spans="1:17" ht="28.5">
      <c r="A10" s="908"/>
      <c r="B10" s="176" t="s">
        <v>1107</v>
      </c>
      <c r="C10" s="202"/>
      <c r="D10" s="202"/>
      <c r="E10" s="437"/>
      <c r="F10" s="202"/>
      <c r="G10" s="202"/>
      <c r="H10" s="202"/>
      <c r="K10" s="438" t="s">
        <v>1108</v>
      </c>
      <c r="L10" s="177">
        <v>0</v>
      </c>
      <c r="M10" s="177">
        <v>0</v>
      </c>
      <c r="N10" s="439">
        <v>2.9</v>
      </c>
      <c r="O10" s="177">
        <v>0</v>
      </c>
      <c r="P10" s="177">
        <v>0</v>
      </c>
      <c r="Q10" s="177">
        <v>0</v>
      </c>
    </row>
    <row r="11" spans="1:17">
      <c r="A11" s="908" t="s">
        <v>1109</v>
      </c>
      <c r="B11" s="176" t="s">
        <v>1105</v>
      </c>
      <c r="C11" s="202"/>
      <c r="D11" s="202"/>
      <c r="E11" s="437"/>
      <c r="F11" s="202"/>
      <c r="G11" s="202"/>
      <c r="H11" s="202"/>
      <c r="K11" s="438" t="s">
        <v>1110</v>
      </c>
      <c r="L11" s="177">
        <v>87.620800000000003</v>
      </c>
      <c r="M11" s="177">
        <v>0</v>
      </c>
      <c r="N11" s="439">
        <v>3.7</v>
      </c>
      <c r="O11" s="177">
        <v>87.620800000000003</v>
      </c>
      <c r="P11" s="177">
        <v>324.19690000000003</v>
      </c>
      <c r="Q11" s="177">
        <v>2.1029</v>
      </c>
    </row>
    <row r="12" spans="1:17" ht="28.5">
      <c r="A12" s="908"/>
      <c r="B12" s="176" t="s">
        <v>1107</v>
      </c>
      <c r="C12" s="202"/>
      <c r="D12" s="202"/>
      <c r="E12" s="437"/>
      <c r="F12" s="202"/>
      <c r="G12" s="202"/>
      <c r="H12" s="202"/>
      <c r="K12" s="438" t="s">
        <v>565</v>
      </c>
      <c r="L12" s="177">
        <v>87.654300000000006</v>
      </c>
      <c r="M12" s="177">
        <v>0</v>
      </c>
      <c r="N12" s="436"/>
      <c r="O12" s="177">
        <v>87.654300000000006</v>
      </c>
      <c r="P12" s="177">
        <v>324.26069999999999</v>
      </c>
      <c r="Q12" s="177">
        <v>2.1032000000000002</v>
      </c>
    </row>
    <row r="13" spans="1:17">
      <c r="A13" s="908" t="s">
        <v>1111</v>
      </c>
      <c r="B13" s="176" t="s">
        <v>1105</v>
      </c>
      <c r="C13" s="202"/>
      <c r="D13" s="202"/>
      <c r="E13" s="437"/>
      <c r="F13" s="202"/>
      <c r="G13" s="202"/>
      <c r="H13" s="202"/>
    </row>
    <row r="14" spans="1:17" ht="67.5" customHeight="1">
      <c r="A14" s="908"/>
      <c r="B14" s="176" t="s">
        <v>1107</v>
      </c>
      <c r="C14" s="202"/>
      <c r="D14" s="202"/>
      <c r="E14" s="437"/>
      <c r="F14" s="202"/>
      <c r="G14" s="202"/>
      <c r="H14" s="202"/>
      <c r="K14" s="746" t="s">
        <v>1112</v>
      </c>
      <c r="L14" s="746"/>
      <c r="M14" s="746"/>
      <c r="N14" s="746"/>
      <c r="O14" s="746"/>
      <c r="P14" s="746"/>
      <c r="Q14" s="746"/>
    </row>
    <row r="15" spans="1:17">
      <c r="A15" s="908" t="s">
        <v>1113</v>
      </c>
      <c r="B15" s="176" t="s">
        <v>1105</v>
      </c>
      <c r="C15" s="202"/>
      <c r="D15" s="202"/>
      <c r="E15" s="437"/>
      <c r="F15" s="202"/>
      <c r="G15" s="202"/>
      <c r="H15" s="202"/>
    </row>
    <row r="16" spans="1:17" ht="28.5">
      <c r="A16" s="908"/>
      <c r="B16" s="176" t="s">
        <v>1107</v>
      </c>
      <c r="C16" s="202"/>
      <c r="D16" s="202"/>
      <c r="E16" s="437"/>
      <c r="F16" s="202"/>
      <c r="G16" s="202"/>
      <c r="H16" s="202"/>
    </row>
    <row r="17" spans="1:8">
      <c r="A17" s="908" t="s">
        <v>1114</v>
      </c>
      <c r="B17" s="176" t="s">
        <v>1105</v>
      </c>
      <c r="C17" s="202"/>
      <c r="D17" s="202"/>
      <c r="E17" s="202"/>
      <c r="F17" s="202"/>
      <c r="G17" s="202"/>
      <c r="H17" s="202"/>
    </row>
    <row r="18" spans="1:8" ht="28.5">
      <c r="A18" s="908"/>
      <c r="B18" s="176" t="s">
        <v>1107</v>
      </c>
      <c r="C18" s="202"/>
      <c r="D18" s="202"/>
      <c r="E18" s="202"/>
      <c r="F18" s="202"/>
      <c r="G18" s="202"/>
      <c r="H18" s="202"/>
    </row>
    <row r="19" spans="1:8">
      <c r="A19" s="908" t="s">
        <v>565</v>
      </c>
      <c r="B19" s="176" t="s">
        <v>1105</v>
      </c>
      <c r="C19" s="202"/>
      <c r="D19" s="202"/>
      <c r="E19" s="176"/>
      <c r="F19" s="202"/>
      <c r="G19" s="202"/>
      <c r="H19" s="202"/>
    </row>
    <row r="20" spans="1:8" ht="28.5">
      <c r="A20" s="908"/>
      <c r="B20" s="176" t="s">
        <v>1107</v>
      </c>
      <c r="C20" s="202"/>
      <c r="D20" s="202"/>
      <c r="E20" s="176"/>
      <c r="F20" s="202"/>
      <c r="G20" s="202"/>
      <c r="H20" s="202"/>
    </row>
    <row r="22" spans="1:8" ht="15">
      <c r="A22" s="29" t="s">
        <v>1115</v>
      </c>
    </row>
    <row r="23" spans="1:8">
      <c r="A23" s="909" t="s">
        <v>1116</v>
      </c>
      <c r="B23" s="909"/>
      <c r="C23" s="909"/>
      <c r="D23" s="909"/>
      <c r="E23" s="909"/>
      <c r="F23" s="909"/>
      <c r="G23" s="909"/>
      <c r="H23" s="909"/>
    </row>
    <row r="24" spans="1:8" ht="45">
      <c r="A24" s="910" t="s">
        <v>1099</v>
      </c>
      <c r="B24" s="910" t="s">
        <v>1100</v>
      </c>
      <c r="C24" s="173" t="s">
        <v>1101</v>
      </c>
      <c r="D24" s="173" t="s">
        <v>1102</v>
      </c>
      <c r="E24" s="435" t="s">
        <v>977</v>
      </c>
      <c r="F24" s="435" t="s">
        <v>566</v>
      </c>
      <c r="G24" s="435" t="s">
        <v>1071</v>
      </c>
      <c r="H24" s="435" t="s">
        <v>996</v>
      </c>
    </row>
    <row r="25" spans="1:8">
      <c r="A25" s="911"/>
      <c r="B25" s="911"/>
      <c r="C25" s="202" t="s">
        <v>197</v>
      </c>
      <c r="D25" s="202" t="s">
        <v>531</v>
      </c>
      <c r="E25" s="202" t="s">
        <v>198</v>
      </c>
      <c r="F25" s="202" t="s">
        <v>573</v>
      </c>
      <c r="G25" s="202" t="s">
        <v>199</v>
      </c>
      <c r="H25" s="202" t="s">
        <v>574</v>
      </c>
    </row>
    <row r="26" spans="1:8">
      <c r="A26" s="908" t="s">
        <v>1104</v>
      </c>
      <c r="B26" s="438" t="s">
        <v>1105</v>
      </c>
      <c r="C26" s="202"/>
      <c r="D26" s="202"/>
      <c r="E26" s="437"/>
      <c r="F26" s="202"/>
      <c r="G26" s="202"/>
      <c r="H26" s="202"/>
    </row>
    <row r="27" spans="1:8" ht="28.5">
      <c r="A27" s="908"/>
      <c r="B27" s="438" t="s">
        <v>1107</v>
      </c>
      <c r="C27" s="202"/>
      <c r="D27" s="202"/>
      <c r="E27" s="437"/>
      <c r="F27" s="202"/>
      <c r="G27" s="202"/>
      <c r="H27" s="202"/>
    </row>
    <row r="28" spans="1:8">
      <c r="A28" s="908" t="s">
        <v>1109</v>
      </c>
      <c r="B28" s="438" t="s">
        <v>1105</v>
      </c>
      <c r="C28" s="202"/>
      <c r="D28" s="202"/>
      <c r="E28" s="437"/>
      <c r="F28" s="202"/>
      <c r="G28" s="202"/>
      <c r="H28" s="202"/>
    </row>
    <row r="29" spans="1:8" ht="28.5">
      <c r="A29" s="908"/>
      <c r="B29" s="438" t="s">
        <v>1107</v>
      </c>
      <c r="C29" s="202"/>
      <c r="D29" s="202"/>
      <c r="E29" s="437"/>
      <c r="F29" s="202"/>
      <c r="G29" s="202"/>
      <c r="H29" s="202"/>
    </row>
    <row r="30" spans="1:8">
      <c r="A30" s="908" t="s">
        <v>1111</v>
      </c>
      <c r="B30" s="438" t="s">
        <v>1105</v>
      </c>
      <c r="C30" s="202"/>
      <c r="D30" s="202"/>
      <c r="E30" s="437"/>
      <c r="F30" s="202"/>
      <c r="G30" s="202"/>
      <c r="H30" s="202"/>
    </row>
    <row r="31" spans="1:8" ht="28.5">
      <c r="A31" s="908"/>
      <c r="B31" s="438" t="s">
        <v>1107</v>
      </c>
      <c r="C31" s="202"/>
      <c r="D31" s="202"/>
      <c r="E31" s="437"/>
      <c r="F31" s="202"/>
      <c r="G31" s="202"/>
      <c r="H31" s="202"/>
    </row>
    <row r="32" spans="1:8">
      <c r="A32" s="908" t="s">
        <v>1113</v>
      </c>
      <c r="B32" s="438" t="s">
        <v>1105</v>
      </c>
      <c r="C32" s="202"/>
      <c r="D32" s="202"/>
      <c r="E32" s="437"/>
      <c r="F32" s="202"/>
      <c r="G32" s="202"/>
      <c r="H32" s="202"/>
    </row>
    <row r="33" spans="1:8" ht="28.5">
      <c r="A33" s="908"/>
      <c r="B33" s="438" t="s">
        <v>1107</v>
      </c>
      <c r="C33" s="202"/>
      <c r="D33" s="202"/>
      <c r="E33" s="437"/>
      <c r="F33" s="202"/>
      <c r="G33" s="202"/>
      <c r="H33" s="202"/>
    </row>
    <row r="34" spans="1:8">
      <c r="A34" s="908" t="s">
        <v>1114</v>
      </c>
      <c r="B34" s="438" t="s">
        <v>1105</v>
      </c>
      <c r="C34" s="202"/>
      <c r="D34" s="202"/>
      <c r="E34" s="202"/>
      <c r="F34" s="202"/>
      <c r="G34" s="202"/>
      <c r="H34" s="202"/>
    </row>
    <row r="35" spans="1:8" ht="28.5">
      <c r="A35" s="908"/>
      <c r="B35" s="438" t="s">
        <v>1107</v>
      </c>
      <c r="C35" s="202"/>
      <c r="D35" s="202"/>
      <c r="E35" s="202"/>
      <c r="F35" s="202"/>
      <c r="G35" s="202"/>
      <c r="H35" s="202"/>
    </row>
    <row r="36" spans="1:8">
      <c r="A36" s="908" t="s">
        <v>565</v>
      </c>
      <c r="B36" s="438" t="s">
        <v>1105</v>
      </c>
      <c r="C36" s="202"/>
      <c r="D36" s="202"/>
      <c r="E36" s="176"/>
      <c r="F36" s="202"/>
      <c r="G36" s="202"/>
      <c r="H36" s="202"/>
    </row>
    <row r="37" spans="1:8" ht="28.5">
      <c r="A37" s="908"/>
      <c r="B37" s="438" t="s">
        <v>1107</v>
      </c>
      <c r="C37" s="202"/>
      <c r="D37" s="202"/>
      <c r="E37" s="176"/>
      <c r="F37" s="202"/>
      <c r="G37" s="202"/>
      <c r="H37" s="202"/>
    </row>
    <row r="39" spans="1:8" ht="15">
      <c r="A39" s="29" t="s">
        <v>1117</v>
      </c>
    </row>
    <row r="40" spans="1:8">
      <c r="A40" s="909" t="s">
        <v>1118</v>
      </c>
      <c r="B40" s="909"/>
      <c r="C40" s="909"/>
      <c r="D40" s="909"/>
      <c r="E40" s="909"/>
      <c r="F40" s="909"/>
      <c r="G40" s="909"/>
      <c r="H40" s="909"/>
    </row>
    <row r="41" spans="1:8" ht="45">
      <c r="A41" s="914" t="s">
        <v>1099</v>
      </c>
      <c r="B41" s="914" t="s">
        <v>1100</v>
      </c>
      <c r="C41" s="440" t="s">
        <v>1101</v>
      </c>
      <c r="D41" s="440" t="s">
        <v>1102</v>
      </c>
      <c r="E41" s="435" t="s">
        <v>977</v>
      </c>
      <c r="F41" s="441" t="s">
        <v>566</v>
      </c>
      <c r="G41" s="441" t="s">
        <v>1071</v>
      </c>
      <c r="H41" s="441" t="s">
        <v>996</v>
      </c>
    </row>
    <row r="42" spans="1:8">
      <c r="A42" s="915"/>
      <c r="B42" s="915"/>
      <c r="C42" s="442" t="s">
        <v>197</v>
      </c>
      <c r="D42" s="442" t="s">
        <v>531</v>
      </c>
      <c r="E42" s="202" t="s">
        <v>198</v>
      </c>
      <c r="F42" s="442" t="s">
        <v>573</v>
      </c>
      <c r="G42" s="442" t="s">
        <v>199</v>
      </c>
      <c r="H42" s="442" t="s">
        <v>574</v>
      </c>
    </row>
    <row r="43" spans="1:8">
      <c r="A43" s="908" t="s">
        <v>1104</v>
      </c>
      <c r="B43" s="438" t="s">
        <v>1105</v>
      </c>
      <c r="C43" s="202"/>
      <c r="D43" s="202"/>
      <c r="E43" s="437"/>
      <c r="F43" s="202"/>
      <c r="G43" s="202"/>
      <c r="H43" s="202"/>
    </row>
    <row r="44" spans="1:8" ht="28.5">
      <c r="A44" s="908"/>
      <c r="B44" s="438" t="s">
        <v>1107</v>
      </c>
      <c r="C44" s="202"/>
      <c r="D44" s="202"/>
      <c r="E44" s="437"/>
      <c r="F44" s="202"/>
      <c r="G44" s="202"/>
      <c r="H44" s="202"/>
    </row>
    <row r="45" spans="1:8">
      <c r="A45" s="908" t="s">
        <v>1109</v>
      </c>
      <c r="B45" s="438" t="s">
        <v>1105</v>
      </c>
      <c r="C45" s="202"/>
      <c r="D45" s="202"/>
      <c r="E45" s="437"/>
      <c r="F45" s="202"/>
      <c r="G45" s="202"/>
      <c r="H45" s="202"/>
    </row>
    <row r="46" spans="1:8" ht="28.5">
      <c r="A46" s="908"/>
      <c r="B46" s="438" t="s">
        <v>1107</v>
      </c>
      <c r="C46" s="202"/>
      <c r="D46" s="202"/>
      <c r="E46" s="437"/>
      <c r="F46" s="202"/>
      <c r="G46" s="202"/>
      <c r="H46" s="202"/>
    </row>
    <row r="47" spans="1:8">
      <c r="A47" s="908" t="s">
        <v>1111</v>
      </c>
      <c r="B47" s="438" t="s">
        <v>1105</v>
      </c>
      <c r="C47" s="202"/>
      <c r="D47" s="202"/>
      <c r="E47" s="437"/>
      <c r="F47" s="202"/>
      <c r="G47" s="202"/>
      <c r="H47" s="202"/>
    </row>
    <row r="48" spans="1:8" ht="28.5">
      <c r="A48" s="908"/>
      <c r="B48" s="438" t="s">
        <v>1107</v>
      </c>
      <c r="C48" s="202"/>
      <c r="D48" s="202"/>
      <c r="E48" s="437"/>
      <c r="F48" s="202"/>
      <c r="G48" s="202"/>
      <c r="H48" s="202"/>
    </row>
    <row r="49" spans="1:8">
      <c r="A49" s="908" t="s">
        <v>1113</v>
      </c>
      <c r="B49" s="438" t="s">
        <v>1105</v>
      </c>
      <c r="C49" s="202"/>
      <c r="D49" s="202"/>
      <c r="E49" s="437"/>
      <c r="F49" s="202"/>
      <c r="G49" s="202"/>
      <c r="H49" s="202"/>
    </row>
    <row r="50" spans="1:8" ht="28.5">
      <c r="A50" s="908"/>
      <c r="B50" s="438" t="s">
        <v>1107</v>
      </c>
      <c r="C50" s="202"/>
      <c r="D50" s="202"/>
      <c r="E50" s="437"/>
      <c r="F50" s="202"/>
      <c r="G50" s="202"/>
      <c r="H50" s="202"/>
    </row>
    <row r="51" spans="1:8">
      <c r="A51" s="908" t="s">
        <v>1114</v>
      </c>
      <c r="B51" s="438" t="s">
        <v>1105</v>
      </c>
      <c r="C51" s="202"/>
      <c r="D51" s="202"/>
      <c r="E51" s="202"/>
      <c r="F51" s="202"/>
      <c r="G51" s="202"/>
      <c r="H51" s="202"/>
    </row>
    <row r="52" spans="1:8" ht="28.5">
      <c r="A52" s="908"/>
      <c r="B52" s="438" t="s">
        <v>1107</v>
      </c>
      <c r="C52" s="202"/>
      <c r="D52" s="202"/>
      <c r="E52" s="202"/>
      <c r="F52" s="202"/>
      <c r="G52" s="202"/>
      <c r="H52" s="202"/>
    </row>
    <row r="53" spans="1:8">
      <c r="A53" s="908" t="s">
        <v>565</v>
      </c>
      <c r="B53" s="438" t="s">
        <v>1105</v>
      </c>
      <c r="C53" s="202"/>
      <c r="D53" s="202"/>
      <c r="E53" s="176"/>
      <c r="F53" s="202"/>
      <c r="G53" s="202"/>
      <c r="H53" s="202"/>
    </row>
    <row r="54" spans="1:8" ht="28.5">
      <c r="A54" s="908"/>
      <c r="B54" s="438" t="s">
        <v>1107</v>
      </c>
      <c r="C54" s="202"/>
      <c r="D54" s="202"/>
      <c r="E54" s="176"/>
      <c r="F54" s="202"/>
      <c r="G54" s="202"/>
      <c r="H54" s="202"/>
    </row>
    <row r="56" spans="1:8" ht="15">
      <c r="A56" s="29" t="s">
        <v>1119</v>
      </c>
    </row>
    <row r="57" spans="1:8">
      <c r="A57" s="909" t="s">
        <v>1120</v>
      </c>
      <c r="B57" s="909"/>
      <c r="C57" s="909"/>
      <c r="D57" s="909"/>
      <c r="E57" s="909"/>
      <c r="F57" s="909"/>
      <c r="G57" s="909"/>
      <c r="H57" s="909"/>
    </row>
    <row r="58" spans="1:8" ht="45">
      <c r="A58" s="914" t="s">
        <v>1099</v>
      </c>
      <c r="B58" s="914" t="s">
        <v>1100</v>
      </c>
      <c r="C58" s="440" t="s">
        <v>1101</v>
      </c>
      <c r="D58" s="440" t="s">
        <v>1102</v>
      </c>
      <c r="E58" s="435" t="s">
        <v>977</v>
      </c>
      <c r="F58" s="441" t="s">
        <v>566</v>
      </c>
      <c r="G58" s="441" t="s">
        <v>1071</v>
      </c>
      <c r="H58" s="441" t="s">
        <v>996</v>
      </c>
    </row>
    <row r="59" spans="1:8">
      <c r="A59" s="915"/>
      <c r="B59" s="915"/>
      <c r="C59" s="442" t="s">
        <v>197</v>
      </c>
      <c r="D59" s="442" t="s">
        <v>531</v>
      </c>
      <c r="E59" s="202" t="s">
        <v>198</v>
      </c>
      <c r="F59" s="442" t="s">
        <v>573</v>
      </c>
      <c r="G59" s="442" t="s">
        <v>199</v>
      </c>
      <c r="H59" s="442" t="s">
        <v>574</v>
      </c>
    </row>
    <row r="60" spans="1:8">
      <c r="A60" s="908" t="s">
        <v>1104</v>
      </c>
      <c r="B60" s="438" t="s">
        <v>1105</v>
      </c>
      <c r="C60" s="202"/>
      <c r="D60" s="202"/>
      <c r="E60" s="437"/>
      <c r="F60" s="202"/>
      <c r="G60" s="202"/>
      <c r="H60" s="202"/>
    </row>
    <row r="61" spans="1:8" ht="28.5">
      <c r="A61" s="908"/>
      <c r="B61" s="438" t="s">
        <v>1107</v>
      </c>
      <c r="C61" s="202"/>
      <c r="D61" s="202"/>
      <c r="E61" s="437"/>
      <c r="F61" s="202"/>
      <c r="G61" s="202"/>
      <c r="H61" s="202"/>
    </row>
    <row r="62" spans="1:8">
      <c r="A62" s="908" t="s">
        <v>1109</v>
      </c>
      <c r="B62" s="438" t="s">
        <v>1105</v>
      </c>
      <c r="C62" s="202"/>
      <c r="D62" s="202"/>
      <c r="E62" s="437"/>
      <c r="F62" s="202"/>
      <c r="G62" s="202"/>
      <c r="H62" s="202"/>
    </row>
    <row r="63" spans="1:8" ht="28.5">
      <c r="A63" s="908"/>
      <c r="B63" s="438" t="s">
        <v>1107</v>
      </c>
      <c r="C63" s="202"/>
      <c r="D63" s="202"/>
      <c r="E63" s="437"/>
      <c r="F63" s="202"/>
      <c r="G63" s="202"/>
      <c r="H63" s="202"/>
    </row>
    <row r="64" spans="1:8">
      <c r="A64" s="908" t="s">
        <v>1111</v>
      </c>
      <c r="B64" s="438" t="s">
        <v>1105</v>
      </c>
      <c r="C64" s="202"/>
      <c r="D64" s="202"/>
      <c r="E64" s="437"/>
      <c r="F64" s="202"/>
      <c r="G64" s="202"/>
      <c r="H64" s="202"/>
    </row>
    <row r="65" spans="1:8" ht="28.5">
      <c r="A65" s="908"/>
      <c r="B65" s="438" t="s">
        <v>1107</v>
      </c>
      <c r="C65" s="202"/>
      <c r="D65" s="202"/>
      <c r="E65" s="437"/>
      <c r="F65" s="202"/>
      <c r="G65" s="202"/>
      <c r="H65" s="202"/>
    </row>
    <row r="66" spans="1:8">
      <c r="A66" s="908" t="s">
        <v>1113</v>
      </c>
      <c r="B66" s="438" t="s">
        <v>1105</v>
      </c>
      <c r="C66" s="202"/>
      <c r="D66" s="202"/>
      <c r="E66" s="437"/>
      <c r="F66" s="202"/>
      <c r="G66" s="202"/>
      <c r="H66" s="202"/>
    </row>
    <row r="67" spans="1:8" ht="28.5">
      <c r="A67" s="908"/>
      <c r="B67" s="438" t="s">
        <v>1107</v>
      </c>
      <c r="C67" s="202"/>
      <c r="D67" s="202"/>
      <c r="E67" s="437"/>
      <c r="F67" s="202"/>
      <c r="G67" s="202"/>
      <c r="H67" s="202"/>
    </row>
    <row r="68" spans="1:8">
      <c r="A68" s="908" t="s">
        <v>1114</v>
      </c>
      <c r="B68" s="438" t="s">
        <v>1105</v>
      </c>
      <c r="C68" s="202"/>
      <c r="D68" s="202"/>
      <c r="E68" s="202"/>
      <c r="F68" s="202"/>
      <c r="G68" s="202"/>
      <c r="H68" s="202"/>
    </row>
    <row r="69" spans="1:8" ht="28.5">
      <c r="A69" s="908"/>
      <c r="B69" s="438" t="s">
        <v>1107</v>
      </c>
      <c r="C69" s="202"/>
      <c r="D69" s="202"/>
      <c r="E69" s="202"/>
      <c r="F69" s="202"/>
      <c r="G69" s="202"/>
      <c r="H69" s="202"/>
    </row>
    <row r="70" spans="1:8">
      <c r="A70" s="908" t="s">
        <v>565</v>
      </c>
      <c r="B70" s="438" t="s">
        <v>1105</v>
      </c>
      <c r="C70" s="202"/>
      <c r="D70" s="202"/>
      <c r="E70" s="176"/>
      <c r="F70" s="202"/>
      <c r="G70" s="202"/>
      <c r="H70" s="202"/>
    </row>
    <row r="71" spans="1:8" ht="28.5">
      <c r="A71" s="908"/>
      <c r="B71" s="438" t="s">
        <v>1107</v>
      </c>
      <c r="C71" s="202"/>
      <c r="D71" s="202"/>
      <c r="E71" s="176"/>
      <c r="F71" s="202"/>
      <c r="G71" s="202"/>
      <c r="H71" s="202"/>
    </row>
  </sheetData>
  <mergeCells count="39">
    <mergeCell ref="A66:A67"/>
    <mergeCell ref="A68:A69"/>
    <mergeCell ref="A70:A71"/>
    <mergeCell ref="A57:H57"/>
    <mergeCell ref="A58:A59"/>
    <mergeCell ref="B58:B59"/>
    <mergeCell ref="A60:A61"/>
    <mergeCell ref="A62:A63"/>
    <mergeCell ref="A64:A65"/>
    <mergeCell ref="A53:A54"/>
    <mergeCell ref="A32:A33"/>
    <mergeCell ref="A34:A35"/>
    <mergeCell ref="A36:A37"/>
    <mergeCell ref="A40:H40"/>
    <mergeCell ref="A41:A42"/>
    <mergeCell ref="B41:B42"/>
    <mergeCell ref="A43:A44"/>
    <mergeCell ref="A45:A46"/>
    <mergeCell ref="A47:A48"/>
    <mergeCell ref="A49:A50"/>
    <mergeCell ref="A51:A52"/>
    <mergeCell ref="A30:A31"/>
    <mergeCell ref="A11:A12"/>
    <mergeCell ref="A13:A14"/>
    <mergeCell ref="K14:Q14"/>
    <mergeCell ref="A15:A16"/>
    <mergeCell ref="A17:A18"/>
    <mergeCell ref="A19:A20"/>
    <mergeCell ref="A23:H23"/>
    <mergeCell ref="A24:A25"/>
    <mergeCell ref="B24:B25"/>
    <mergeCell ref="A26:A27"/>
    <mergeCell ref="A28:A29"/>
    <mergeCell ref="A9:A10"/>
    <mergeCell ref="A6:H6"/>
    <mergeCell ref="K6:Q6"/>
    <mergeCell ref="A7:A8"/>
    <mergeCell ref="B7:B8"/>
    <mergeCell ref="K7:K8"/>
  </mergeCells>
  <pageMargins left="0.7" right="0.7" top="0.75" bottom="0.75" header="0.3" footer="0.3"/>
  <pageSetup paperSize="9" scale="86" orientation="landscape"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dimension ref="A1:C11"/>
  <sheetViews>
    <sheetView zoomScaleNormal="100" workbookViewId="0">
      <selection activeCell="A2" sqref="A2"/>
    </sheetView>
  </sheetViews>
  <sheetFormatPr defaultColWidth="7.625" defaultRowHeight="18" customHeight="1"/>
  <cols>
    <col min="1" max="1" width="9.5" style="90" customWidth="1"/>
    <col min="2" max="2" width="133.5" customWidth="1"/>
  </cols>
  <sheetData>
    <row r="1" spans="1:3" s="101" customFormat="1" ht="15">
      <c r="A1" s="21">
        <v>3</v>
      </c>
      <c r="B1" s="13" t="s">
        <v>52</v>
      </c>
      <c r="C1" s="281"/>
    </row>
    <row r="2" spans="1:3" s="101" customFormat="1" ht="15">
      <c r="A2" s="25" t="s">
        <v>109</v>
      </c>
      <c r="B2" s="13" t="s">
        <v>110</v>
      </c>
      <c r="C2" s="281"/>
    </row>
    <row r="3" spans="1:3" s="1" customFormat="1" ht="14.25">
      <c r="A3" s="443" t="s">
        <v>111</v>
      </c>
      <c r="B3" s="443" t="s">
        <v>112</v>
      </c>
      <c r="C3" s="99"/>
    </row>
    <row r="4" spans="1:3" ht="14.25">
      <c r="A4" s="8" t="s">
        <v>113</v>
      </c>
      <c r="B4" s="89" t="s">
        <v>114</v>
      </c>
    </row>
    <row r="5" spans="1:3" ht="14.25">
      <c r="A5" s="8" t="s">
        <v>115</v>
      </c>
      <c r="B5" s="89" t="s">
        <v>116</v>
      </c>
    </row>
    <row r="6" spans="1:3" ht="14.25">
      <c r="A6" s="8" t="s">
        <v>117</v>
      </c>
      <c r="B6" s="89" t="s">
        <v>118</v>
      </c>
    </row>
    <row r="7" spans="1:3" ht="14.25">
      <c r="A7" s="8" t="s">
        <v>119</v>
      </c>
      <c r="B7" s="89" t="s">
        <v>120</v>
      </c>
    </row>
    <row r="8" spans="1:3" ht="14.25">
      <c r="A8" s="8" t="s">
        <v>121</v>
      </c>
      <c r="B8" s="89" t="s">
        <v>122</v>
      </c>
    </row>
    <row r="11" spans="1:3" ht="14.25">
      <c r="B11" s="28"/>
    </row>
  </sheetData>
  <hyperlinks>
    <hyperlink ref="B8" location="'Table 3.7.6'!A1" display="Composition of collateral for CCR exposures (EU CCR5)" xr:uid="{7C561B43-83E5-40A6-B7BD-B939610C8E6F}"/>
    <hyperlink ref="B7" location="'Table 3.7.5'!A1" display="IRB approach – CCR exposures by exposure class and PD scale (EU CCR4)" xr:uid="{55E7E257-978C-46AB-9F0F-0C3455A45399}"/>
    <hyperlink ref="B6" location="'Table 3.7.4'!A1" display="Standardised approach – CCR exposures by regulatory exposure class and risk weights (EU CCR3)" xr:uid="{26C3C7FE-26D1-44BA-A341-F468905D3602}"/>
    <hyperlink ref="B5" location="'Table 3.7.3'!A1" display="Transactions subject to own funds requirements for CVA risk (EU CCR2)" xr:uid="{8F8F10FB-AE4B-4777-BFBB-2771591C869E}"/>
    <hyperlink ref="B4" location="'Table 3.7.2'!A1" display="Analysis of CCR exposure by approach (EU CCR1)" xr:uid="{D1119833-6EC1-4426-8685-F4DF591B2250}"/>
    <hyperlink ref="A4" location="'Table 3.7.2'!A1" display="Table 3.7.2" xr:uid="{22EA4644-E664-425F-A75F-E66EE1433B23}"/>
    <hyperlink ref="A5" location="'Table 3.7.3'!A1" display="Table 3.7.3" xr:uid="{2030C2CB-8955-4A2B-A129-AD8283150EE7}"/>
    <hyperlink ref="A6" location="'Table 3.7.4'!A1" display="Table 3.7.4" xr:uid="{9E270E36-0E84-4DE7-B684-9E160C2444EA}"/>
    <hyperlink ref="A7" location="'Table 3.7.5'!A1" display="Table 3.7.5" xr:uid="{8D1DDD75-7F75-430D-85F8-A40D4342FF13}"/>
    <hyperlink ref="A8" location="'Table 3.7.6'!A1" display="Table 3.7.6" xr:uid="{FBF226BE-AEA0-408E-BD0A-60E582632750}"/>
  </hyperlinks>
  <pageMargins left="0.7" right="0.7" top="0.75" bottom="0.75" header="0.3" footer="0.3"/>
  <pageSetup paperSize="9" scale="80" orientation="landscape" r:id="rId1"/>
  <ignoredErrors>
    <ignoredError sqref="A2"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dimension ref="A1:K56"/>
  <sheetViews>
    <sheetView zoomScaleNormal="100" workbookViewId="0">
      <selection activeCell="A36" sqref="A36:H38"/>
    </sheetView>
  </sheetViews>
  <sheetFormatPr defaultColWidth="8.125" defaultRowHeight="14.25"/>
  <cols>
    <col min="1" max="1" width="8.125" style="445"/>
    <col min="2" max="2" width="36.5" style="446" customWidth="1"/>
    <col min="3" max="10" width="20.125" style="446" customWidth="1"/>
    <col min="11" max="16384" width="8.125" style="446"/>
  </cols>
  <sheetData>
    <row r="1" spans="1:11" ht="20.25">
      <c r="A1" s="444" t="s">
        <v>114</v>
      </c>
      <c r="B1" s="445"/>
    </row>
    <row r="2" spans="1:11" ht="15">
      <c r="A2" s="324" t="s">
        <v>200</v>
      </c>
      <c r="B2" s="445"/>
    </row>
    <row r="3" spans="1:11" ht="15">
      <c r="A3" s="324" t="s">
        <v>196</v>
      </c>
    </row>
    <row r="4" spans="1:11">
      <c r="A4" s="447"/>
      <c r="C4" s="447"/>
      <c r="D4" s="447"/>
      <c r="E4" s="447"/>
      <c r="F4" s="447"/>
      <c r="G4" s="447"/>
      <c r="H4" s="447"/>
      <c r="I4" s="447"/>
      <c r="J4" s="447"/>
      <c r="K4" s="448"/>
    </row>
    <row r="5" spans="1:11">
      <c r="A5" s="449"/>
      <c r="B5" s="449"/>
      <c r="C5" s="46" t="s">
        <v>197</v>
      </c>
      <c r="D5" s="46" t="s">
        <v>531</v>
      </c>
      <c r="E5" s="46" t="s">
        <v>198</v>
      </c>
      <c r="F5" s="46" t="s">
        <v>573</v>
      </c>
      <c r="G5" s="46" t="s">
        <v>199</v>
      </c>
      <c r="H5" s="46" t="s">
        <v>574</v>
      </c>
      <c r="I5" s="46" t="s">
        <v>575</v>
      </c>
      <c r="J5" s="46" t="s">
        <v>576</v>
      </c>
      <c r="K5" s="448"/>
    </row>
    <row r="6" spans="1:11" ht="42.75">
      <c r="A6" s="449"/>
      <c r="B6" s="449"/>
      <c r="C6" s="46" t="s">
        <v>1121</v>
      </c>
      <c r="D6" s="46" t="s">
        <v>1122</v>
      </c>
      <c r="E6" s="46" t="s">
        <v>1123</v>
      </c>
      <c r="F6" s="46" t="s">
        <v>1124</v>
      </c>
      <c r="G6" s="46" t="s">
        <v>1125</v>
      </c>
      <c r="H6" s="46" t="s">
        <v>1126</v>
      </c>
      <c r="I6" s="46" t="s">
        <v>566</v>
      </c>
      <c r="J6" s="46" t="s">
        <v>962</v>
      </c>
      <c r="K6" s="448"/>
    </row>
    <row r="7" spans="1:11" ht="28.5" hidden="1">
      <c r="A7" s="41" t="s">
        <v>1127</v>
      </c>
      <c r="B7" s="41" t="s">
        <v>1128</v>
      </c>
      <c r="C7" s="450">
        <v>0</v>
      </c>
      <c r="D7" s="451">
        <v>0</v>
      </c>
      <c r="E7" s="452"/>
      <c r="F7" s="152" t="s">
        <v>1129</v>
      </c>
      <c r="G7" s="451">
        <v>0</v>
      </c>
      <c r="H7" s="451">
        <v>0</v>
      </c>
      <c r="I7" s="451">
        <v>0</v>
      </c>
      <c r="J7" s="451">
        <v>0</v>
      </c>
      <c r="K7" s="448"/>
    </row>
    <row r="8" spans="1:11" hidden="1">
      <c r="A8" s="41" t="s">
        <v>1130</v>
      </c>
      <c r="B8" s="41" t="s">
        <v>1131</v>
      </c>
      <c r="C8" s="451">
        <v>0</v>
      </c>
      <c r="D8" s="451">
        <v>0</v>
      </c>
      <c r="E8" s="453"/>
      <c r="F8" s="46" t="s">
        <v>1129</v>
      </c>
      <c r="G8" s="451">
        <v>0</v>
      </c>
      <c r="H8" s="451">
        <v>0</v>
      </c>
      <c r="I8" s="451">
        <v>0</v>
      </c>
      <c r="J8" s="451">
        <v>0</v>
      </c>
      <c r="K8" s="448"/>
    </row>
    <row r="9" spans="1:11">
      <c r="A9" s="41">
        <v>1</v>
      </c>
      <c r="B9" s="41" t="s">
        <v>1132</v>
      </c>
      <c r="C9" s="451">
        <v>5.4</v>
      </c>
      <c r="D9" s="451">
        <v>13.8</v>
      </c>
      <c r="E9" s="452"/>
      <c r="F9" s="46">
        <v>1.4</v>
      </c>
      <c r="G9" s="451">
        <v>72.900000000000006</v>
      </c>
      <c r="H9" s="451">
        <v>26.9</v>
      </c>
      <c r="I9" s="451">
        <v>26.9</v>
      </c>
      <c r="J9" s="451">
        <v>7.2</v>
      </c>
      <c r="K9" s="448"/>
    </row>
    <row r="10" spans="1:11" hidden="1">
      <c r="A10" s="41">
        <v>2</v>
      </c>
      <c r="B10" s="449" t="s">
        <v>1133</v>
      </c>
      <c r="C10" s="454"/>
      <c r="D10" s="452"/>
      <c r="E10" s="451"/>
      <c r="F10" s="455"/>
      <c r="G10" s="451"/>
      <c r="H10" s="451"/>
      <c r="I10" s="451"/>
      <c r="J10" s="451"/>
      <c r="K10" s="448"/>
    </row>
    <row r="11" spans="1:11" ht="28.5" hidden="1">
      <c r="A11" s="41" t="s">
        <v>431</v>
      </c>
      <c r="B11" s="456" t="s">
        <v>1134</v>
      </c>
      <c r="C11" s="454"/>
      <c r="D11" s="452"/>
      <c r="E11" s="451"/>
      <c r="F11" s="454"/>
      <c r="G11" s="451"/>
      <c r="H11" s="451"/>
      <c r="I11" s="451"/>
      <c r="J11" s="451"/>
      <c r="K11" s="448"/>
    </row>
    <row r="12" spans="1:11" ht="28.5" hidden="1">
      <c r="A12" s="41" t="s">
        <v>1135</v>
      </c>
      <c r="B12" s="456" t="s">
        <v>1136</v>
      </c>
      <c r="C12" s="454"/>
      <c r="D12" s="452"/>
      <c r="E12" s="451"/>
      <c r="F12" s="454"/>
      <c r="G12" s="451"/>
      <c r="H12" s="451"/>
      <c r="I12" s="451"/>
      <c r="J12" s="451"/>
      <c r="K12" s="448"/>
    </row>
    <row r="13" spans="1:11" ht="28.5" hidden="1">
      <c r="A13" s="41" t="s">
        <v>1137</v>
      </c>
      <c r="B13" s="456" t="s">
        <v>1138</v>
      </c>
      <c r="C13" s="454"/>
      <c r="D13" s="452"/>
      <c r="E13" s="451"/>
      <c r="F13" s="454"/>
      <c r="G13" s="451"/>
      <c r="H13" s="451"/>
      <c r="I13" s="451"/>
      <c r="J13" s="451"/>
      <c r="K13" s="448"/>
    </row>
    <row r="14" spans="1:11" ht="28.5" hidden="1">
      <c r="A14" s="41">
        <v>3</v>
      </c>
      <c r="B14" s="449" t="s">
        <v>1139</v>
      </c>
      <c r="C14" s="454"/>
      <c r="D14" s="454"/>
      <c r="E14" s="454"/>
      <c r="F14" s="454"/>
      <c r="G14" s="451"/>
      <c r="H14" s="451"/>
      <c r="I14" s="451"/>
      <c r="J14" s="451"/>
      <c r="K14" s="448"/>
    </row>
    <row r="15" spans="1:11" ht="28.5" hidden="1">
      <c r="A15" s="41">
        <v>4</v>
      </c>
      <c r="B15" s="449" t="s">
        <v>1140</v>
      </c>
      <c r="C15" s="454"/>
      <c r="D15" s="454"/>
      <c r="E15" s="454"/>
      <c r="F15" s="454"/>
      <c r="G15" s="451"/>
      <c r="H15" s="451"/>
      <c r="I15" s="451"/>
      <c r="J15" s="451"/>
      <c r="K15" s="448"/>
    </row>
    <row r="16" spans="1:11" hidden="1">
      <c r="A16" s="41">
        <v>5</v>
      </c>
      <c r="B16" s="449" t="s">
        <v>1141</v>
      </c>
      <c r="C16" s="454"/>
      <c r="D16" s="454"/>
      <c r="E16" s="454"/>
      <c r="F16" s="454"/>
      <c r="G16" s="451"/>
      <c r="H16" s="451"/>
      <c r="I16" s="451"/>
      <c r="J16" s="451"/>
      <c r="K16" s="448"/>
    </row>
    <row r="17" spans="1:11" ht="15">
      <c r="A17" s="41">
        <v>6</v>
      </c>
      <c r="B17" s="382" t="s">
        <v>565</v>
      </c>
      <c r="C17" s="454"/>
      <c r="D17" s="454"/>
      <c r="E17" s="454"/>
      <c r="F17" s="454"/>
      <c r="G17" s="451">
        <v>72.900000000000006</v>
      </c>
      <c r="H17" s="451">
        <v>26.9</v>
      </c>
      <c r="I17" s="451">
        <v>26.9</v>
      </c>
      <c r="J17" s="451">
        <v>7.2</v>
      </c>
      <c r="K17" s="448"/>
    </row>
    <row r="19" spans="1:11" ht="15">
      <c r="A19" s="324" t="s">
        <v>202</v>
      </c>
      <c r="B19" s="445"/>
    </row>
    <row r="20" spans="1:11" ht="15">
      <c r="A20" s="324" t="s">
        <v>196</v>
      </c>
    </row>
    <row r="21" spans="1:11">
      <c r="A21" s="447"/>
      <c r="C21" s="447"/>
      <c r="D21" s="447"/>
      <c r="E21" s="447"/>
      <c r="F21" s="447"/>
      <c r="G21" s="447"/>
      <c r="H21" s="447"/>
      <c r="I21" s="447"/>
      <c r="J21" s="447"/>
      <c r="K21" s="448"/>
    </row>
    <row r="22" spans="1:11">
      <c r="A22" s="449"/>
      <c r="B22" s="449"/>
      <c r="C22" s="46" t="s">
        <v>197</v>
      </c>
      <c r="D22" s="46" t="s">
        <v>531</v>
      </c>
      <c r="E22" s="46" t="s">
        <v>198</v>
      </c>
      <c r="F22" s="46" t="s">
        <v>573</v>
      </c>
      <c r="G22" s="46" t="s">
        <v>199</v>
      </c>
      <c r="H22" s="46" t="s">
        <v>574</v>
      </c>
      <c r="I22" s="46" t="s">
        <v>575</v>
      </c>
      <c r="J22" s="46" t="s">
        <v>576</v>
      </c>
      <c r="K22" s="448"/>
    </row>
    <row r="23" spans="1:11" ht="42.75">
      <c r="A23" s="449"/>
      <c r="B23" s="449"/>
      <c r="C23" s="46" t="s">
        <v>1121</v>
      </c>
      <c r="D23" s="46" t="s">
        <v>1122</v>
      </c>
      <c r="E23" s="46" t="s">
        <v>1123</v>
      </c>
      <c r="F23" s="46" t="s">
        <v>1124</v>
      </c>
      <c r="G23" s="46" t="s">
        <v>1125</v>
      </c>
      <c r="H23" s="46" t="s">
        <v>1126</v>
      </c>
      <c r="I23" s="46" t="s">
        <v>566</v>
      </c>
      <c r="J23" s="46" t="s">
        <v>962</v>
      </c>
      <c r="K23" s="448"/>
    </row>
    <row r="24" spans="1:11" ht="28.5" hidden="1">
      <c r="A24" s="41" t="s">
        <v>1127</v>
      </c>
      <c r="B24" s="41" t="s">
        <v>1128</v>
      </c>
      <c r="C24" s="450">
        <v>0</v>
      </c>
      <c r="D24" s="451">
        <v>0</v>
      </c>
      <c r="E24" s="452"/>
      <c r="F24" s="152" t="s">
        <v>1129</v>
      </c>
      <c r="G24" s="451">
        <v>0</v>
      </c>
      <c r="H24" s="451">
        <v>0</v>
      </c>
      <c r="I24" s="451">
        <v>0</v>
      </c>
      <c r="J24" s="451">
        <v>0</v>
      </c>
      <c r="K24" s="448"/>
    </row>
    <row r="25" spans="1:11" hidden="1">
      <c r="A25" s="41" t="s">
        <v>1130</v>
      </c>
      <c r="B25" s="41" t="s">
        <v>1131</v>
      </c>
      <c r="C25" s="451">
        <v>0</v>
      </c>
      <c r="D25" s="451">
        <v>0</v>
      </c>
      <c r="E25" s="453"/>
      <c r="F25" s="46" t="s">
        <v>1129</v>
      </c>
      <c r="G25" s="451">
        <v>0</v>
      </c>
      <c r="H25" s="451">
        <v>0</v>
      </c>
      <c r="I25" s="451">
        <v>0</v>
      </c>
      <c r="J25" s="451">
        <v>0</v>
      </c>
      <c r="K25" s="448"/>
    </row>
    <row r="26" spans="1:11">
      <c r="A26" s="41">
        <v>1</v>
      </c>
      <c r="B26" s="41" t="s">
        <v>1132</v>
      </c>
      <c r="C26" s="451">
        <v>18.7</v>
      </c>
      <c r="D26" s="451">
        <v>11.7</v>
      </c>
      <c r="E26" s="452"/>
      <c r="F26" s="46" t="s">
        <v>1129</v>
      </c>
      <c r="G26" s="451">
        <v>24.2</v>
      </c>
      <c r="H26" s="451">
        <v>42.5</v>
      </c>
      <c r="I26" s="451">
        <v>42.5</v>
      </c>
      <c r="J26" s="451">
        <v>11.1</v>
      </c>
      <c r="K26" s="448"/>
    </row>
    <row r="27" spans="1:11" hidden="1">
      <c r="A27" s="41">
        <v>2</v>
      </c>
      <c r="B27" s="449" t="s">
        <v>1133</v>
      </c>
      <c r="C27" s="454"/>
      <c r="D27" s="452"/>
      <c r="E27" s="451">
        <v>0</v>
      </c>
      <c r="F27" s="455"/>
      <c r="G27" s="451">
        <v>0</v>
      </c>
      <c r="H27" s="451">
        <v>0</v>
      </c>
      <c r="I27" s="451">
        <v>0</v>
      </c>
      <c r="J27" s="451">
        <v>0</v>
      </c>
      <c r="K27" s="448"/>
    </row>
    <row r="28" spans="1:11" ht="28.5" hidden="1">
      <c r="A28" s="41" t="s">
        <v>431</v>
      </c>
      <c r="B28" s="456" t="s">
        <v>1134</v>
      </c>
      <c r="C28" s="454"/>
      <c r="D28" s="452"/>
      <c r="E28" s="451">
        <v>0</v>
      </c>
      <c r="F28" s="454"/>
      <c r="G28" s="451">
        <v>0</v>
      </c>
      <c r="H28" s="451">
        <v>0</v>
      </c>
      <c r="I28" s="451">
        <v>0</v>
      </c>
      <c r="J28" s="451">
        <v>0</v>
      </c>
      <c r="K28" s="448"/>
    </row>
    <row r="29" spans="1:11" ht="28.5" hidden="1">
      <c r="A29" s="41" t="s">
        <v>1135</v>
      </c>
      <c r="B29" s="456" t="s">
        <v>1136</v>
      </c>
      <c r="C29" s="454"/>
      <c r="D29" s="452"/>
      <c r="E29" s="451">
        <v>0</v>
      </c>
      <c r="F29" s="454"/>
      <c r="G29" s="451">
        <v>0</v>
      </c>
      <c r="H29" s="451">
        <v>0</v>
      </c>
      <c r="I29" s="451">
        <v>0</v>
      </c>
      <c r="J29" s="451">
        <v>0</v>
      </c>
      <c r="K29" s="448"/>
    </row>
    <row r="30" spans="1:11" ht="28.5" hidden="1">
      <c r="A30" s="41" t="s">
        <v>1137</v>
      </c>
      <c r="B30" s="456" t="s">
        <v>1138</v>
      </c>
      <c r="C30" s="454"/>
      <c r="D30" s="452"/>
      <c r="E30" s="451">
        <v>0</v>
      </c>
      <c r="F30" s="454"/>
      <c r="G30" s="451">
        <v>0</v>
      </c>
      <c r="H30" s="451">
        <v>0</v>
      </c>
      <c r="I30" s="451">
        <v>0</v>
      </c>
      <c r="J30" s="451">
        <v>0</v>
      </c>
      <c r="K30" s="448"/>
    </row>
    <row r="31" spans="1:11" ht="28.5" hidden="1">
      <c r="A31" s="41">
        <v>3</v>
      </c>
      <c r="B31" s="449" t="s">
        <v>1139</v>
      </c>
      <c r="C31" s="454"/>
      <c r="D31" s="454"/>
      <c r="E31" s="454"/>
      <c r="F31" s="454"/>
      <c r="G31" s="451">
        <v>0</v>
      </c>
      <c r="H31" s="451">
        <v>0</v>
      </c>
      <c r="I31" s="451">
        <v>0</v>
      </c>
      <c r="J31" s="451">
        <v>0</v>
      </c>
      <c r="K31" s="448"/>
    </row>
    <row r="32" spans="1:11" ht="28.5" hidden="1">
      <c r="A32" s="41">
        <v>4</v>
      </c>
      <c r="B32" s="449" t="s">
        <v>1140</v>
      </c>
      <c r="C32" s="454"/>
      <c r="D32" s="454"/>
      <c r="E32" s="454"/>
      <c r="F32" s="454"/>
      <c r="G32" s="451">
        <v>0</v>
      </c>
      <c r="H32" s="451">
        <v>0</v>
      </c>
      <c r="I32" s="451">
        <v>0</v>
      </c>
      <c r="J32" s="451">
        <v>0</v>
      </c>
      <c r="K32" s="448"/>
    </row>
    <row r="33" spans="1:11" hidden="1">
      <c r="A33" s="41">
        <v>5</v>
      </c>
      <c r="B33" s="449" t="s">
        <v>1141</v>
      </c>
      <c r="C33" s="454"/>
      <c r="D33" s="454"/>
      <c r="E33" s="454"/>
      <c r="F33" s="454"/>
      <c r="G33" s="451">
        <v>0</v>
      </c>
      <c r="H33" s="451">
        <v>0</v>
      </c>
      <c r="I33" s="451">
        <v>0</v>
      </c>
      <c r="J33" s="451">
        <v>0</v>
      </c>
      <c r="K33" s="448"/>
    </row>
    <row r="34" spans="1:11" ht="15">
      <c r="A34" s="41">
        <v>6</v>
      </c>
      <c r="B34" s="382" t="s">
        <v>565</v>
      </c>
      <c r="C34" s="454"/>
      <c r="D34" s="454"/>
      <c r="E34" s="454"/>
      <c r="F34" s="454"/>
      <c r="G34" s="451">
        <v>24.2</v>
      </c>
      <c r="H34" s="451">
        <v>42.5</v>
      </c>
      <c r="I34" s="451">
        <v>42.5</v>
      </c>
      <c r="J34" s="451">
        <v>11.1</v>
      </c>
      <c r="K34" s="448"/>
    </row>
    <row r="36" spans="1:11" ht="39" customHeight="1">
      <c r="A36" s="916" t="s">
        <v>1142</v>
      </c>
      <c r="B36" s="916"/>
      <c r="C36" s="916"/>
      <c r="D36" s="916"/>
      <c r="E36" s="916"/>
      <c r="F36" s="916"/>
      <c r="G36" s="916"/>
      <c r="H36" s="916"/>
    </row>
    <row r="37" spans="1:11" ht="8.25" customHeight="1">
      <c r="A37" s="712"/>
      <c r="B37" s="713"/>
      <c r="C37" s="713"/>
      <c r="D37" s="713"/>
      <c r="E37" s="713"/>
      <c r="F37" s="713"/>
      <c r="G37" s="713"/>
      <c r="H37" s="713"/>
    </row>
    <row r="38" spans="1:11" ht="27" customHeight="1">
      <c r="A38" s="916" t="s">
        <v>1143</v>
      </c>
      <c r="B38" s="916"/>
      <c r="C38" s="916"/>
      <c r="D38" s="916"/>
      <c r="E38" s="916"/>
      <c r="F38" s="916"/>
      <c r="G38" s="916"/>
      <c r="H38" s="916"/>
    </row>
    <row r="55" spans="11:11" ht="15">
      <c r="K55" s="457"/>
    </row>
    <row r="56" spans="11:11" ht="15">
      <c r="K56" s="457"/>
    </row>
  </sheetData>
  <mergeCells count="2">
    <mergeCell ref="A36:H36"/>
    <mergeCell ref="A38:H38"/>
  </mergeCell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dimension ref="A1:CB306"/>
  <sheetViews>
    <sheetView zoomScaleNormal="100" workbookViewId="0">
      <selection activeCell="E13" sqref="E13"/>
    </sheetView>
  </sheetViews>
  <sheetFormatPr defaultColWidth="7.75" defaultRowHeight="15"/>
  <cols>
    <col min="1" max="1" width="6.125" style="65" customWidth="1"/>
    <col min="2" max="2" width="78.75" style="65" customWidth="1"/>
    <col min="3" max="3" width="52.5" style="86" customWidth="1"/>
    <col min="4" max="4" width="7.75" style="86"/>
    <col min="5" max="5" width="14.75" style="86" customWidth="1"/>
    <col min="6" max="16384" width="7.75" style="86"/>
  </cols>
  <sheetData>
    <row r="1" spans="1:80" s="65" customFormat="1" ht="20.25">
      <c r="A1" s="64" t="s">
        <v>11</v>
      </c>
      <c r="B1" s="64"/>
      <c r="C1" s="64"/>
    </row>
    <row r="2" spans="1:80" s="66" customFormat="1">
      <c r="A2" s="29" t="s">
        <v>196</v>
      </c>
      <c r="B2"/>
      <c r="C2"/>
    </row>
    <row r="3" spans="1:80" s="68" customFormat="1">
      <c r="A3" s="67"/>
      <c r="B3" s="67"/>
      <c r="C3" s="67"/>
      <c r="D3" s="66"/>
      <c r="E3" s="66"/>
      <c r="F3" s="66"/>
      <c r="G3" s="66"/>
      <c r="H3" s="66"/>
      <c r="I3" s="66"/>
      <c r="J3" s="66"/>
      <c r="K3" s="66"/>
      <c r="L3" s="66"/>
      <c r="M3" s="66"/>
      <c r="N3" s="66"/>
      <c r="O3" s="66"/>
      <c r="P3" s="66"/>
      <c r="Q3" s="66"/>
      <c r="R3" s="66"/>
      <c r="S3" s="66"/>
      <c r="T3" s="66"/>
      <c r="U3" s="66"/>
      <c r="V3" s="66"/>
      <c r="W3" s="66"/>
    </row>
    <row r="4" spans="1:80" s="68" customFormat="1" ht="30">
      <c r="A4" s="69"/>
      <c r="B4" s="70"/>
      <c r="C4" s="71" t="s">
        <v>250</v>
      </c>
      <c r="D4" s="66"/>
      <c r="E4" s="66"/>
      <c r="F4" s="66"/>
      <c r="G4" s="66"/>
      <c r="H4" s="66"/>
      <c r="I4" s="66"/>
      <c r="J4" s="66"/>
      <c r="K4" s="66"/>
      <c r="L4" s="66"/>
      <c r="M4" s="66"/>
      <c r="N4" s="66"/>
      <c r="O4" s="66"/>
      <c r="P4" s="66"/>
      <c r="Q4" s="66"/>
      <c r="R4" s="66"/>
      <c r="S4" s="66"/>
      <c r="T4" s="66"/>
      <c r="U4" s="66"/>
      <c r="V4" s="66"/>
      <c r="W4" s="66"/>
    </row>
    <row r="5" spans="1:80" s="73" customFormat="1">
      <c r="A5" s="69"/>
      <c r="B5" s="70"/>
      <c r="C5" s="72" t="s">
        <v>197</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row>
    <row r="6" spans="1:80" s="73" customFormat="1">
      <c r="A6" s="74"/>
      <c r="B6" s="75"/>
      <c r="C6" s="76" t="s">
        <v>200</v>
      </c>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row>
    <row r="7" spans="1:80" s="73" customFormat="1" ht="14.45" customHeight="1">
      <c r="A7" s="726" t="s">
        <v>251</v>
      </c>
      <c r="B7" s="727"/>
      <c r="C7" s="77"/>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row>
    <row r="8" spans="1:80" s="73" customFormat="1">
      <c r="A8" s="78" t="s">
        <v>252</v>
      </c>
      <c r="B8" s="79" t="s">
        <v>253</v>
      </c>
      <c r="C8" s="80">
        <v>2167.6</v>
      </c>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row>
    <row r="9" spans="1:80" s="73" customFormat="1">
      <c r="A9" s="78" t="s">
        <v>254</v>
      </c>
      <c r="B9" s="81" t="s">
        <v>255</v>
      </c>
      <c r="C9" s="80">
        <v>512.79999999999995</v>
      </c>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row>
    <row r="10" spans="1:80" s="73" customFormat="1">
      <c r="A10" s="78" t="s">
        <v>256</v>
      </c>
      <c r="B10" s="82" t="s">
        <v>257</v>
      </c>
      <c r="C10" s="80">
        <v>3411.2</v>
      </c>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row>
    <row r="11" spans="1:80" s="73" customFormat="1">
      <c r="A11" s="78" t="s">
        <v>258</v>
      </c>
      <c r="B11" s="79" t="s">
        <v>259</v>
      </c>
      <c r="C11" s="83">
        <v>0.63539999999999996</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row>
    <row r="12" spans="1:80" s="73" customFormat="1">
      <c r="A12" s="78" t="s">
        <v>260</v>
      </c>
      <c r="B12" s="81" t="s">
        <v>255</v>
      </c>
      <c r="C12" s="83">
        <v>0.15029999999999999</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row>
    <row r="13" spans="1:80" s="73" customFormat="1">
      <c r="A13" s="78" t="s">
        <v>261</v>
      </c>
      <c r="B13" s="79" t="s">
        <v>262</v>
      </c>
      <c r="C13" s="80">
        <v>10468.9</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row>
    <row r="14" spans="1:80" s="73" customFormat="1">
      <c r="A14" s="78" t="s">
        <v>263</v>
      </c>
      <c r="B14" s="79" t="s">
        <v>264</v>
      </c>
      <c r="C14" s="83">
        <v>0.20699999999999999</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row>
    <row r="15" spans="1:80" s="73" customFormat="1" ht="13.9" customHeight="1">
      <c r="A15" s="78" t="s">
        <v>265</v>
      </c>
      <c r="B15" s="81" t="s">
        <v>266</v>
      </c>
      <c r="C15" s="83">
        <v>4.9000000000000002E-2</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row>
    <row r="16" spans="1:80" s="73" customFormat="1" ht="15" hidden="1" customHeight="1">
      <c r="A16" s="78" t="s">
        <v>267</v>
      </c>
      <c r="B16" s="79" t="s">
        <v>268</v>
      </c>
      <c r="C16" s="77"/>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row>
    <row r="17" spans="1:80" s="73" customFormat="1" ht="41.45" hidden="1" customHeight="1">
      <c r="A17" s="78" t="s">
        <v>269</v>
      </c>
      <c r="B17" s="79" t="s">
        <v>270</v>
      </c>
      <c r="C17" s="77">
        <v>0.2014</v>
      </c>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row>
    <row r="18" spans="1:80" s="73" customFormat="1" ht="55.15" hidden="1" customHeight="1">
      <c r="A18" s="78" t="s">
        <v>271</v>
      </c>
      <c r="B18" s="79" t="s">
        <v>272</v>
      </c>
      <c r="C18" s="77">
        <v>5.91E-2</v>
      </c>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row>
    <row r="19" spans="1:80" s="73" customFormat="1">
      <c r="A19" s="726" t="s">
        <v>250</v>
      </c>
      <c r="B19" s="727"/>
      <c r="C19" s="77"/>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row>
    <row r="20" spans="1:80" s="73" customFormat="1">
      <c r="A20" s="78" t="s">
        <v>273</v>
      </c>
      <c r="B20" s="79" t="s">
        <v>274</v>
      </c>
      <c r="C20" s="83">
        <v>0.1986</v>
      </c>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row>
    <row r="21" spans="1:80" s="73" customFormat="1" hidden="1">
      <c r="A21" s="78" t="s">
        <v>275</v>
      </c>
      <c r="B21" s="81" t="s">
        <v>276</v>
      </c>
      <c r="C21" s="701">
        <v>5.91E-2</v>
      </c>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row>
    <row r="22" spans="1:80" s="73" customFormat="1">
      <c r="A22" s="78" t="s">
        <v>277</v>
      </c>
      <c r="B22" s="79" t="s">
        <v>278</v>
      </c>
      <c r="C22" s="83">
        <v>5.91E-2</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row>
    <row r="23" spans="1:80" s="73" customFormat="1" ht="14.25" hidden="1">
      <c r="A23" s="78" t="s">
        <v>279</v>
      </c>
      <c r="B23" s="81" t="s">
        <v>280</v>
      </c>
      <c r="C23" s="84"/>
    </row>
    <row r="24" spans="1:80" s="65" customFormat="1"/>
    <row r="25" spans="1:80" s="65" customFormat="1" ht="33" customHeight="1">
      <c r="A25" s="728" t="s">
        <v>281</v>
      </c>
      <c r="B25" s="728"/>
      <c r="C25" s="728"/>
    </row>
    <row r="26" spans="1:80" s="65" customFormat="1">
      <c r="A26" s="85"/>
      <c r="B26" s="85"/>
      <c r="C26" s="85"/>
    </row>
    <row r="27" spans="1:80" s="65" customFormat="1" ht="64.150000000000006" customHeight="1">
      <c r="A27" s="728" t="s">
        <v>1975</v>
      </c>
      <c r="B27" s="728"/>
      <c r="C27" s="728"/>
    </row>
    <row r="28" spans="1:80" s="65" customFormat="1"/>
    <row r="29" spans="1:80" s="65" customFormat="1"/>
    <row r="30" spans="1:80" s="65" customFormat="1"/>
    <row r="31" spans="1:80" s="65" customFormat="1"/>
    <row r="32" spans="1:80" s="65" customFormat="1"/>
    <row r="33" s="65" customFormat="1"/>
    <row r="34" s="65" customFormat="1"/>
    <row r="35" s="65" customFormat="1"/>
    <row r="36" s="65" customFormat="1"/>
    <row r="37" s="65" customFormat="1"/>
    <row r="38" s="65" customFormat="1"/>
    <row r="39" s="65" customFormat="1"/>
    <row r="40" s="65" customFormat="1"/>
    <row r="41" s="65" customFormat="1"/>
    <row r="42" s="65" customFormat="1"/>
    <row r="43" s="65" customFormat="1"/>
    <row r="44" s="65" customFormat="1"/>
    <row r="45" s="65" customFormat="1"/>
    <row r="46" s="65" customFormat="1"/>
    <row r="47" s="65" customFormat="1"/>
    <row r="48" s="65" customFormat="1"/>
    <row r="49" s="65" customFormat="1"/>
    <row r="50" s="65" customFormat="1"/>
    <row r="51" s="65" customFormat="1"/>
    <row r="52" s="65" customFormat="1"/>
    <row r="53" s="65" customFormat="1"/>
    <row r="54" s="65" customFormat="1"/>
    <row r="55" s="65" customFormat="1"/>
    <row r="56" s="65" customFormat="1"/>
    <row r="57" s="65" customFormat="1"/>
    <row r="58" s="65" customFormat="1"/>
    <row r="59" s="65" customFormat="1"/>
    <row r="60" s="65" customFormat="1"/>
    <row r="61" s="65" customFormat="1"/>
    <row r="62" s="65" customFormat="1"/>
    <row r="63" s="65" customFormat="1"/>
    <row r="64" s="65" customFormat="1"/>
    <row r="65" s="65" customFormat="1"/>
    <row r="66" s="65" customFormat="1"/>
    <row r="67" s="65" customFormat="1"/>
    <row r="68" s="65" customFormat="1"/>
    <row r="69" s="65" customFormat="1"/>
    <row r="70" s="65" customFormat="1"/>
    <row r="71" s="65" customFormat="1"/>
    <row r="72" s="65" customFormat="1"/>
    <row r="73" s="65" customFormat="1"/>
    <row r="74" s="65" customFormat="1"/>
    <row r="75" s="65" customFormat="1"/>
    <row r="76" s="65" customFormat="1"/>
    <row r="77" s="65" customFormat="1"/>
    <row r="78" s="65" customFormat="1"/>
    <row r="79" s="65" customFormat="1"/>
    <row r="80" s="65" customFormat="1"/>
    <row r="81" s="65" customFormat="1"/>
    <row r="82" s="65" customFormat="1"/>
    <row r="83" s="65" customFormat="1"/>
    <row r="84" s="65" customFormat="1"/>
    <row r="85" s="65" customFormat="1"/>
    <row r="86" s="65" customFormat="1"/>
    <row r="87" s="65" customFormat="1"/>
    <row r="88" s="65" customFormat="1"/>
    <row r="89" s="65" customFormat="1"/>
    <row r="90" s="65" customFormat="1"/>
    <row r="91" s="65" customFormat="1"/>
    <row r="92" s="65" customFormat="1"/>
    <row r="93" s="65" customFormat="1"/>
    <row r="94" s="65" customFormat="1"/>
    <row r="95" s="65" customFormat="1"/>
    <row r="96" s="65" customFormat="1"/>
    <row r="97" s="65" customFormat="1"/>
    <row r="98" s="65" customFormat="1"/>
    <row r="99" s="65" customFormat="1"/>
    <row r="100" s="65" customFormat="1"/>
    <row r="101" s="65" customFormat="1"/>
    <row r="102" s="65" customFormat="1"/>
    <row r="103" s="65" customFormat="1"/>
    <row r="104" s="65" customFormat="1"/>
    <row r="105" s="65" customFormat="1"/>
    <row r="106" s="65" customFormat="1"/>
    <row r="107" s="65" customFormat="1"/>
    <row r="108" s="65" customFormat="1"/>
    <row r="109" s="65" customFormat="1"/>
    <row r="110" s="65" customFormat="1"/>
    <row r="111" s="65" customFormat="1"/>
    <row r="112" s="65" customFormat="1"/>
    <row r="113" s="65" customFormat="1"/>
    <row r="114" s="65" customFormat="1"/>
    <row r="115" s="65" customFormat="1"/>
    <row r="116" s="65" customFormat="1"/>
    <row r="117" s="65" customFormat="1"/>
    <row r="118" s="65" customFormat="1"/>
    <row r="119" s="65" customFormat="1"/>
    <row r="120" s="65" customFormat="1"/>
    <row r="121" s="65" customFormat="1"/>
    <row r="122" s="65" customFormat="1"/>
    <row r="123" s="65" customFormat="1"/>
    <row r="124" s="65" customFormat="1"/>
    <row r="125" s="65" customFormat="1"/>
    <row r="126" s="65" customFormat="1"/>
    <row r="127" s="65" customFormat="1"/>
    <row r="128" s="65" customFormat="1"/>
    <row r="129" s="65" customFormat="1"/>
    <row r="130" s="65" customFormat="1"/>
    <row r="131" s="65" customFormat="1"/>
    <row r="132" s="65" customFormat="1"/>
    <row r="133" s="65" customFormat="1"/>
    <row r="134" s="65" customFormat="1"/>
    <row r="135" s="65" customFormat="1"/>
    <row r="136" s="65" customFormat="1"/>
    <row r="137" s="65" customFormat="1"/>
    <row r="138" s="65" customFormat="1"/>
    <row r="139" s="65" customFormat="1"/>
    <row r="140" s="65" customFormat="1"/>
    <row r="141" s="65" customFormat="1"/>
    <row r="142" s="65" customFormat="1"/>
    <row r="143" s="65" customFormat="1"/>
    <row r="144" s="65" customFormat="1"/>
    <row r="145" s="65" customFormat="1"/>
    <row r="146" s="65" customFormat="1"/>
    <row r="147" s="65" customFormat="1"/>
    <row r="148" s="65" customFormat="1"/>
    <row r="149" s="65" customFormat="1"/>
    <row r="150" s="65" customFormat="1"/>
    <row r="151" s="65" customFormat="1"/>
    <row r="152" s="65" customFormat="1"/>
    <row r="153" s="65" customFormat="1"/>
    <row r="154" s="65" customFormat="1"/>
    <row r="155" s="65" customFormat="1"/>
    <row r="156" s="65" customFormat="1"/>
    <row r="157" s="65" customFormat="1"/>
    <row r="158" s="65" customFormat="1"/>
    <row r="159" s="65" customFormat="1"/>
    <row r="160" s="65" customFormat="1"/>
    <row r="161" s="65" customFormat="1"/>
    <row r="162" s="65" customFormat="1"/>
    <row r="163" s="65" customFormat="1"/>
    <row r="164" s="65" customFormat="1"/>
    <row r="165" s="65" customFormat="1"/>
    <row r="166" s="65" customFormat="1"/>
    <row r="167" s="65" customFormat="1"/>
    <row r="168" s="65" customFormat="1"/>
    <row r="169" s="65" customFormat="1"/>
    <row r="170" s="65" customFormat="1"/>
    <row r="171" s="65" customFormat="1"/>
    <row r="172" s="65" customFormat="1"/>
    <row r="173" s="65" customFormat="1"/>
    <row r="174" s="65" customFormat="1"/>
    <row r="175" s="65" customFormat="1"/>
    <row r="176" s="65" customFormat="1"/>
    <row r="177" s="65" customFormat="1"/>
    <row r="178" s="65" customFormat="1"/>
    <row r="179" s="65" customFormat="1"/>
    <row r="180" s="65" customFormat="1"/>
    <row r="181" s="65" customFormat="1"/>
    <row r="182" s="65" customFormat="1"/>
    <row r="183" s="65" customFormat="1"/>
    <row r="184" s="65" customFormat="1"/>
    <row r="185" s="65" customFormat="1"/>
    <row r="186" s="65" customFormat="1"/>
    <row r="187" s="65" customFormat="1"/>
    <row r="188" s="65" customFormat="1"/>
    <row r="189" s="65" customFormat="1"/>
    <row r="190" s="65" customFormat="1"/>
    <row r="191" s="65" customFormat="1"/>
    <row r="192" s="65" customFormat="1"/>
    <row r="193" s="65" customFormat="1"/>
    <row r="194" s="65" customFormat="1"/>
    <row r="195" s="65" customFormat="1"/>
    <row r="196" s="65" customFormat="1"/>
    <row r="197" s="65" customFormat="1"/>
    <row r="198" s="65" customFormat="1"/>
    <row r="199" s="65" customFormat="1"/>
    <row r="200" s="65" customFormat="1"/>
    <row r="201" s="65" customFormat="1"/>
    <row r="202" s="65" customFormat="1"/>
    <row r="203" s="65" customFormat="1"/>
    <row r="204" s="65" customFormat="1"/>
    <row r="205" s="65" customFormat="1"/>
    <row r="206" s="65" customFormat="1"/>
    <row r="207" s="65" customFormat="1"/>
    <row r="208" s="65" customFormat="1"/>
    <row r="209" s="65" customFormat="1"/>
    <row r="210" s="65" customFormat="1"/>
    <row r="211" s="65" customFormat="1"/>
    <row r="212" s="65" customFormat="1"/>
    <row r="213" s="65" customFormat="1"/>
    <row r="214" s="65" customFormat="1"/>
    <row r="215" s="65" customFormat="1"/>
    <row r="216" s="65" customFormat="1"/>
    <row r="217" s="65" customFormat="1"/>
    <row r="218" s="65" customFormat="1"/>
    <row r="219" s="65" customFormat="1"/>
    <row r="220" s="65" customFormat="1"/>
    <row r="221" s="65" customFormat="1"/>
    <row r="222" s="65" customFormat="1"/>
    <row r="223" s="65" customFormat="1"/>
    <row r="224" s="65" customFormat="1"/>
    <row r="225" s="65" customFormat="1"/>
    <row r="226" s="65" customFormat="1"/>
    <row r="227" s="65" customFormat="1"/>
    <row r="228" s="65" customFormat="1"/>
    <row r="229" s="65" customFormat="1"/>
    <row r="230" s="65" customFormat="1"/>
    <row r="231" s="65" customFormat="1"/>
    <row r="232" s="65" customFormat="1"/>
    <row r="233" s="65" customFormat="1"/>
    <row r="234" s="65" customFormat="1"/>
    <row r="235" s="65" customFormat="1"/>
    <row r="236" s="65" customFormat="1"/>
    <row r="237" s="65" customFormat="1"/>
    <row r="238" s="65" customFormat="1"/>
    <row r="239" s="65" customFormat="1"/>
    <row r="240" s="65" customFormat="1"/>
    <row r="241" s="65" customFormat="1"/>
    <row r="242" s="65" customFormat="1"/>
    <row r="243" s="65" customFormat="1"/>
    <row r="244" s="65" customFormat="1"/>
    <row r="245" s="65" customFormat="1"/>
    <row r="246" s="65" customFormat="1"/>
    <row r="247" s="65" customFormat="1"/>
    <row r="248" s="65" customFormat="1"/>
    <row r="249" s="65" customFormat="1"/>
    <row r="250" s="65" customFormat="1"/>
    <row r="251" s="65" customFormat="1"/>
    <row r="252" s="65" customFormat="1"/>
    <row r="253" s="65" customFormat="1"/>
    <row r="254" s="65" customFormat="1"/>
    <row r="255" s="65" customFormat="1"/>
    <row r="256" s="65" customFormat="1"/>
    <row r="257" s="65" customFormat="1"/>
    <row r="258" s="65" customFormat="1"/>
    <row r="259" s="65" customFormat="1"/>
    <row r="260" s="65" customFormat="1"/>
    <row r="261" s="65" customFormat="1"/>
    <row r="262" s="65" customFormat="1"/>
    <row r="263" s="65" customFormat="1"/>
    <row r="264" s="65" customFormat="1"/>
    <row r="265" s="65" customFormat="1"/>
    <row r="266" s="65" customFormat="1"/>
    <row r="267" s="65" customFormat="1"/>
    <row r="268" s="65" customFormat="1"/>
    <row r="269" s="65" customFormat="1"/>
    <row r="270" s="65" customFormat="1"/>
    <row r="271" s="65" customFormat="1"/>
    <row r="272" s="65" customFormat="1"/>
    <row r="273" s="65" customFormat="1"/>
    <row r="274" s="65" customFormat="1"/>
    <row r="275" s="65" customFormat="1"/>
    <row r="276" s="65" customFormat="1"/>
    <row r="277" s="65" customFormat="1"/>
    <row r="278" s="65" customFormat="1"/>
    <row r="279" s="65" customFormat="1"/>
    <row r="280" s="65" customFormat="1"/>
    <row r="281" s="65" customFormat="1"/>
    <row r="282" s="65" customFormat="1"/>
    <row r="283" s="65" customFormat="1"/>
    <row r="284" s="65" customFormat="1"/>
    <row r="285" s="65" customFormat="1"/>
    <row r="286" s="65" customFormat="1"/>
    <row r="287" s="65" customFormat="1"/>
    <row r="288" s="65" customFormat="1"/>
    <row r="289" s="65" customFormat="1"/>
    <row r="290" s="65" customFormat="1"/>
    <row r="291" s="65" customFormat="1"/>
    <row r="292" s="65" customFormat="1"/>
    <row r="293" s="65" customFormat="1"/>
    <row r="294" s="65" customFormat="1"/>
    <row r="295" s="65" customFormat="1"/>
    <row r="296" s="65" customFormat="1"/>
    <row r="297" s="65" customFormat="1"/>
    <row r="298" s="65" customFormat="1"/>
    <row r="299" s="65" customFormat="1"/>
    <row r="300" s="65" customFormat="1"/>
    <row r="301" s="65" customFormat="1"/>
    <row r="302" s="65" customFormat="1"/>
    <row r="303" s="65" customFormat="1"/>
    <row r="304" s="65" customFormat="1"/>
    <row r="305" s="65" customFormat="1"/>
    <row r="306" s="65" customFormat="1"/>
  </sheetData>
  <mergeCells count="4">
    <mergeCell ref="A7:B7"/>
    <mergeCell ref="A19:B19"/>
    <mergeCell ref="A25:C25"/>
    <mergeCell ref="A27:C27"/>
  </mergeCells>
  <conditionalFormatting sqref="C8:C9 C20 C22">
    <cfRule type="cellIs" dxfId="48" priority="10" stopIfTrue="1" operator="lessThan">
      <formula>0</formula>
    </cfRule>
  </conditionalFormatting>
  <conditionalFormatting sqref="C7">
    <cfRule type="cellIs" dxfId="47" priority="8" stopIfTrue="1" operator="lessThan">
      <formula>0</formula>
    </cfRule>
  </conditionalFormatting>
  <conditionalFormatting sqref="C12">
    <cfRule type="cellIs" dxfId="46" priority="7" stopIfTrue="1" operator="lessThan">
      <formula>0</formula>
    </cfRule>
  </conditionalFormatting>
  <conditionalFormatting sqref="C15">
    <cfRule type="cellIs" dxfId="45" priority="6" stopIfTrue="1" operator="lessThan">
      <formula>0</formula>
    </cfRule>
  </conditionalFormatting>
  <conditionalFormatting sqref="C10 C13:C14">
    <cfRule type="cellIs" dxfId="44" priority="9" stopIfTrue="1" operator="lessThan">
      <formula>0</formula>
    </cfRule>
  </conditionalFormatting>
  <conditionalFormatting sqref="C19">
    <cfRule type="cellIs" dxfId="43" priority="5" stopIfTrue="1" operator="lessThan">
      <formula>0</formula>
    </cfRule>
  </conditionalFormatting>
  <conditionalFormatting sqref="C11">
    <cfRule type="cellIs" dxfId="42" priority="4" stopIfTrue="1" operator="lessThan">
      <formula>0</formula>
    </cfRule>
  </conditionalFormatting>
  <conditionalFormatting sqref="C16:C18">
    <cfRule type="cellIs" dxfId="41" priority="3" stopIfTrue="1" operator="lessThan">
      <formula>0</formula>
    </cfRule>
  </conditionalFormatting>
  <conditionalFormatting sqref="C21">
    <cfRule type="cellIs" dxfId="40" priority="2" stopIfTrue="1" operator="lessThan">
      <formula>0</formula>
    </cfRule>
  </conditionalFormatting>
  <conditionalFormatting sqref="C23">
    <cfRule type="cellIs" dxfId="39" priority="1" stopIfTrue="1" operator="lessThan">
      <formula>0</formula>
    </cfRule>
  </conditionalFormatting>
  <pageMargins left="0.7" right="0.7" top="0.75" bottom="0.75" header="0.3" footer="0.3"/>
  <pageSetup paperSize="9" scale="8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48D-3294-45B6-A1A5-9D0C584746E2}">
  <dimension ref="A1:E16"/>
  <sheetViews>
    <sheetView zoomScaleNormal="100" workbookViewId="0">
      <selection activeCell="A15" sqref="A15:D15"/>
    </sheetView>
  </sheetViews>
  <sheetFormatPr defaultColWidth="8.125" defaultRowHeight="14.25"/>
  <cols>
    <col min="1" max="1" width="5.875" customWidth="1"/>
    <col min="2" max="2" width="69.5" customWidth="1"/>
    <col min="3" max="4" width="12.875" customWidth="1"/>
  </cols>
  <sheetData>
    <row r="1" spans="1:5" ht="20.25">
      <c r="A1" s="128" t="s">
        <v>116</v>
      </c>
    </row>
    <row r="2" spans="1:5" ht="15">
      <c r="A2" s="29" t="s">
        <v>200</v>
      </c>
    </row>
    <row r="3" spans="1:5" ht="15">
      <c r="A3" s="29" t="s">
        <v>196</v>
      </c>
    </row>
    <row r="4" spans="1:5" ht="15">
      <c r="A4" s="29"/>
    </row>
    <row r="5" spans="1:5">
      <c r="A5" s="355"/>
      <c r="C5" s="32" t="s">
        <v>197</v>
      </c>
      <c r="D5" s="32" t="s">
        <v>531</v>
      </c>
    </row>
    <row r="6" spans="1:5">
      <c r="A6" s="355"/>
      <c r="B6" s="355"/>
      <c r="C6" s="826" t="s">
        <v>1144</v>
      </c>
      <c r="D6" s="917" t="s">
        <v>962</v>
      </c>
    </row>
    <row r="7" spans="1:5">
      <c r="A7" s="355"/>
      <c r="B7" s="355"/>
      <c r="C7" s="826"/>
      <c r="D7" s="917"/>
    </row>
    <row r="8" spans="1:5">
      <c r="A8" s="193">
        <v>1</v>
      </c>
      <c r="B8" s="41" t="s">
        <v>1145</v>
      </c>
      <c r="C8" s="177">
        <v>0</v>
      </c>
      <c r="D8" s="113">
        <v>0</v>
      </c>
      <c r="E8" s="28"/>
    </row>
    <row r="9" spans="1:5">
      <c r="A9" s="193">
        <v>2</v>
      </c>
      <c r="B9" s="47" t="s">
        <v>1146</v>
      </c>
      <c r="C9" s="177"/>
      <c r="D9" s="113">
        <v>0</v>
      </c>
      <c r="E9" s="28"/>
    </row>
    <row r="10" spans="1:5">
      <c r="A10" s="193">
        <v>3</v>
      </c>
      <c r="B10" s="47" t="s">
        <v>1147</v>
      </c>
      <c r="C10" s="177"/>
      <c r="D10" s="113">
        <v>0</v>
      </c>
      <c r="E10" s="28"/>
    </row>
    <row r="11" spans="1:5">
      <c r="A11" s="193">
        <v>4</v>
      </c>
      <c r="B11" s="41" t="s">
        <v>1148</v>
      </c>
      <c r="C11" s="177">
        <v>26.8</v>
      </c>
      <c r="D11" s="113">
        <v>13.8</v>
      </c>
      <c r="E11" s="28"/>
    </row>
    <row r="12" spans="1:5" ht="28.5">
      <c r="A12" s="193" t="s">
        <v>1149</v>
      </c>
      <c r="B12" s="458" t="s">
        <v>1150</v>
      </c>
      <c r="C12" s="188">
        <v>0</v>
      </c>
      <c r="D12" s="331">
        <v>0</v>
      </c>
      <c r="E12" s="28"/>
    </row>
    <row r="13" spans="1:5" ht="15">
      <c r="A13" s="193">
        <v>5</v>
      </c>
      <c r="B13" s="96" t="s">
        <v>1151</v>
      </c>
      <c r="C13" s="188">
        <v>26.8</v>
      </c>
      <c r="D13" s="331">
        <v>13.8</v>
      </c>
      <c r="E13" s="28"/>
    </row>
    <row r="14" spans="1:5">
      <c r="B14" s="1"/>
    </row>
    <row r="15" spans="1:5">
      <c r="A15" s="918" t="s">
        <v>1152</v>
      </c>
      <c r="B15" s="918"/>
      <c r="C15" s="918"/>
      <c r="D15" s="918"/>
    </row>
    <row r="16" spans="1:5">
      <c r="A16" s="355"/>
    </row>
  </sheetData>
  <mergeCells count="3">
    <mergeCell ref="C6:C7"/>
    <mergeCell ref="D6:D7"/>
    <mergeCell ref="A15:D15"/>
  </mergeCells>
  <pageMargins left="0.7" right="0.7" top="0.75" bottom="0.75" header="0.3" footer="0.3"/>
  <pageSetup paperSize="9" scale="7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dimension ref="A1:N38"/>
  <sheetViews>
    <sheetView zoomScaleNormal="100" workbookViewId="0">
      <selection activeCell="S18" sqref="S18"/>
    </sheetView>
  </sheetViews>
  <sheetFormatPr defaultColWidth="8.125" defaultRowHeight="14.25"/>
  <cols>
    <col min="1" max="1" width="8.125" style="130"/>
    <col min="2" max="2" width="48.125" customWidth="1"/>
    <col min="3" max="13" width="8.5" customWidth="1"/>
    <col min="14" max="14" width="12.875" style="1" customWidth="1"/>
  </cols>
  <sheetData>
    <row r="1" spans="1:14" ht="20.25">
      <c r="A1" s="3" t="s">
        <v>118</v>
      </c>
    </row>
    <row r="2" spans="1:14" ht="15">
      <c r="A2" s="29" t="s">
        <v>200</v>
      </c>
    </row>
    <row r="3" spans="1:14" ht="15">
      <c r="A3" s="29" t="s">
        <v>196</v>
      </c>
    </row>
    <row r="5" spans="1:14" ht="15">
      <c r="A5" s="459"/>
      <c r="B5" s="29"/>
    </row>
    <row r="6" spans="1:14">
      <c r="A6" s="460"/>
      <c r="B6" s="919" t="s">
        <v>1153</v>
      </c>
      <c r="C6" s="908" t="s">
        <v>977</v>
      </c>
      <c r="D6" s="908"/>
      <c r="E6" s="908"/>
      <c r="F6" s="908"/>
      <c r="G6" s="908"/>
      <c r="H6" s="908"/>
      <c r="I6" s="908"/>
      <c r="J6" s="908"/>
      <c r="K6" s="908"/>
      <c r="L6" s="908"/>
      <c r="M6" s="908"/>
      <c r="N6" s="461"/>
    </row>
    <row r="7" spans="1:14">
      <c r="A7" s="460"/>
      <c r="B7" s="919"/>
      <c r="C7" s="32" t="s">
        <v>197</v>
      </c>
      <c r="D7" s="32" t="s">
        <v>531</v>
      </c>
      <c r="E7" s="32" t="s">
        <v>198</v>
      </c>
      <c r="F7" s="32" t="s">
        <v>573</v>
      </c>
      <c r="G7" s="32" t="s">
        <v>199</v>
      </c>
      <c r="H7" s="32" t="s">
        <v>574</v>
      </c>
      <c r="I7" s="32" t="s">
        <v>575</v>
      </c>
      <c r="J7" s="32" t="s">
        <v>576</v>
      </c>
      <c r="K7" s="32" t="s">
        <v>577</v>
      </c>
      <c r="L7" s="32" t="s">
        <v>578</v>
      </c>
      <c r="M7" s="32" t="s">
        <v>579</v>
      </c>
      <c r="N7" s="48" t="s">
        <v>1154</v>
      </c>
    </row>
    <row r="8" spans="1:14" ht="28.5">
      <c r="A8" s="462"/>
      <c r="B8" s="919"/>
      <c r="C8" s="463">
        <v>0</v>
      </c>
      <c r="D8" s="463">
        <v>0.02</v>
      </c>
      <c r="E8" s="463">
        <v>0.04</v>
      </c>
      <c r="F8" s="463">
        <v>0.1</v>
      </c>
      <c r="G8" s="463">
        <v>0.2</v>
      </c>
      <c r="H8" s="463">
        <v>0.5</v>
      </c>
      <c r="I8" s="463">
        <v>0.7</v>
      </c>
      <c r="J8" s="463">
        <v>0.75</v>
      </c>
      <c r="K8" s="463">
        <v>1</v>
      </c>
      <c r="L8" s="463">
        <v>1.5</v>
      </c>
      <c r="M8" s="32" t="s">
        <v>979</v>
      </c>
      <c r="N8" s="46" t="s">
        <v>1155</v>
      </c>
    </row>
    <row r="9" spans="1:14">
      <c r="A9" s="193">
        <v>1</v>
      </c>
      <c r="B9" s="175" t="s">
        <v>941</v>
      </c>
      <c r="C9" s="177">
        <v>0</v>
      </c>
      <c r="D9" s="177">
        <v>0</v>
      </c>
      <c r="E9" s="177">
        <v>0</v>
      </c>
      <c r="F9" s="177">
        <v>0</v>
      </c>
      <c r="G9" s="177">
        <v>0</v>
      </c>
      <c r="H9" s="177">
        <v>0</v>
      </c>
      <c r="I9" s="177">
        <v>0</v>
      </c>
      <c r="J9" s="177">
        <v>0</v>
      </c>
      <c r="K9" s="177">
        <v>0</v>
      </c>
      <c r="L9" s="177">
        <v>0</v>
      </c>
      <c r="M9" s="113">
        <v>0</v>
      </c>
      <c r="N9" s="177">
        <v>0</v>
      </c>
    </row>
    <row r="10" spans="1:14">
      <c r="A10" s="193">
        <v>2</v>
      </c>
      <c r="B10" s="175" t="s">
        <v>1156</v>
      </c>
      <c r="C10" s="177">
        <v>0</v>
      </c>
      <c r="D10" s="177">
        <v>0</v>
      </c>
      <c r="E10" s="177">
        <v>0</v>
      </c>
      <c r="F10" s="177">
        <v>0</v>
      </c>
      <c r="G10" s="177">
        <v>0</v>
      </c>
      <c r="H10" s="177">
        <v>0</v>
      </c>
      <c r="I10" s="177">
        <v>0</v>
      </c>
      <c r="J10" s="177">
        <v>0</v>
      </c>
      <c r="K10" s="177">
        <v>0</v>
      </c>
      <c r="L10" s="177">
        <v>0</v>
      </c>
      <c r="M10" s="113">
        <v>0</v>
      </c>
      <c r="N10" s="177">
        <v>0</v>
      </c>
    </row>
    <row r="11" spans="1:14">
      <c r="A11" s="193">
        <v>3</v>
      </c>
      <c r="B11" s="175" t="s">
        <v>966</v>
      </c>
      <c r="C11" s="177">
        <v>0</v>
      </c>
      <c r="D11" s="177">
        <v>0</v>
      </c>
      <c r="E11" s="177">
        <v>0</v>
      </c>
      <c r="F11" s="177">
        <v>0</v>
      </c>
      <c r="G11" s="177">
        <v>0</v>
      </c>
      <c r="H11" s="177">
        <v>0</v>
      </c>
      <c r="I11" s="177">
        <v>0</v>
      </c>
      <c r="J11" s="177">
        <v>0</v>
      </c>
      <c r="K11" s="177">
        <v>0</v>
      </c>
      <c r="L11" s="177">
        <v>0</v>
      </c>
      <c r="M11" s="113">
        <v>0</v>
      </c>
      <c r="N11" s="177">
        <v>0</v>
      </c>
    </row>
    <row r="12" spans="1:14">
      <c r="A12" s="193">
        <v>4</v>
      </c>
      <c r="B12" s="175" t="s">
        <v>967</v>
      </c>
      <c r="C12" s="177">
        <v>0</v>
      </c>
      <c r="D12" s="177">
        <v>0</v>
      </c>
      <c r="E12" s="177">
        <v>0</v>
      </c>
      <c r="F12" s="177">
        <v>0</v>
      </c>
      <c r="G12" s="177">
        <v>0</v>
      </c>
      <c r="H12" s="177">
        <v>0</v>
      </c>
      <c r="I12" s="177">
        <v>0</v>
      </c>
      <c r="J12" s="177">
        <v>0</v>
      </c>
      <c r="K12" s="177">
        <v>0</v>
      </c>
      <c r="L12" s="177">
        <v>0</v>
      </c>
      <c r="M12" s="113">
        <v>0</v>
      </c>
      <c r="N12" s="177">
        <v>0</v>
      </c>
    </row>
    <row r="13" spans="1:14">
      <c r="A13" s="193">
        <v>5</v>
      </c>
      <c r="B13" s="175" t="s">
        <v>968</v>
      </c>
      <c r="C13" s="177">
        <v>0</v>
      </c>
      <c r="D13" s="177">
        <v>0</v>
      </c>
      <c r="E13" s="177">
        <v>0</v>
      </c>
      <c r="F13" s="177">
        <v>0</v>
      </c>
      <c r="G13" s="177">
        <v>0</v>
      </c>
      <c r="H13" s="177">
        <v>0</v>
      </c>
      <c r="I13" s="177">
        <v>0</v>
      </c>
      <c r="J13" s="177">
        <v>0</v>
      </c>
      <c r="K13" s="177">
        <v>0</v>
      </c>
      <c r="L13" s="177">
        <v>0</v>
      </c>
      <c r="M13" s="113">
        <v>0</v>
      </c>
      <c r="N13" s="177">
        <v>0</v>
      </c>
    </row>
    <row r="14" spans="1:14">
      <c r="A14" s="193">
        <v>6</v>
      </c>
      <c r="B14" s="175" t="s">
        <v>785</v>
      </c>
      <c r="C14" s="177">
        <v>0</v>
      </c>
      <c r="D14" s="177">
        <v>0</v>
      </c>
      <c r="E14" s="177">
        <v>0</v>
      </c>
      <c r="F14" s="177">
        <v>0</v>
      </c>
      <c r="G14" s="177">
        <v>20.8</v>
      </c>
      <c r="H14" s="177">
        <v>6</v>
      </c>
      <c r="I14" s="177">
        <v>0</v>
      </c>
      <c r="J14" s="177">
        <v>0</v>
      </c>
      <c r="K14" s="177">
        <v>0</v>
      </c>
      <c r="L14" s="177">
        <v>0</v>
      </c>
      <c r="M14" s="113">
        <v>0</v>
      </c>
      <c r="N14" s="177">
        <v>26.8</v>
      </c>
    </row>
    <row r="15" spans="1:14">
      <c r="A15" s="193">
        <v>7</v>
      </c>
      <c r="B15" s="175" t="s">
        <v>788</v>
      </c>
      <c r="C15" s="177">
        <v>0</v>
      </c>
      <c r="D15" s="177">
        <v>5</v>
      </c>
      <c r="E15" s="177">
        <v>0</v>
      </c>
      <c r="F15" s="177">
        <v>0</v>
      </c>
      <c r="G15" s="177">
        <v>0</v>
      </c>
      <c r="H15" s="177">
        <v>0</v>
      </c>
      <c r="I15" s="177">
        <v>0</v>
      </c>
      <c r="J15" s="177">
        <v>0</v>
      </c>
      <c r="K15" s="177">
        <v>0.1</v>
      </c>
      <c r="L15" s="177">
        <v>0</v>
      </c>
      <c r="M15" s="113">
        <v>0</v>
      </c>
      <c r="N15" s="177">
        <v>5.0999999999999996</v>
      </c>
    </row>
    <row r="16" spans="1:14">
      <c r="A16" s="193">
        <v>8</v>
      </c>
      <c r="B16" s="175" t="s">
        <v>946</v>
      </c>
      <c r="C16" s="177">
        <v>0</v>
      </c>
      <c r="D16" s="177">
        <v>0</v>
      </c>
      <c r="E16" s="177">
        <v>0</v>
      </c>
      <c r="F16" s="177">
        <v>0</v>
      </c>
      <c r="G16" s="177">
        <v>0</v>
      </c>
      <c r="H16" s="177">
        <v>0</v>
      </c>
      <c r="I16" s="177">
        <v>0</v>
      </c>
      <c r="J16" s="177">
        <v>0</v>
      </c>
      <c r="K16" s="177">
        <v>0</v>
      </c>
      <c r="L16" s="177">
        <v>0</v>
      </c>
      <c r="M16" s="113">
        <v>0</v>
      </c>
      <c r="N16" s="177">
        <v>0</v>
      </c>
    </row>
    <row r="17" spans="1:14">
      <c r="A17" s="193">
        <v>9</v>
      </c>
      <c r="B17" s="175" t="s">
        <v>971</v>
      </c>
      <c r="C17" s="177">
        <v>0</v>
      </c>
      <c r="D17" s="177">
        <v>0</v>
      </c>
      <c r="E17" s="177">
        <v>0</v>
      </c>
      <c r="F17" s="177">
        <v>0</v>
      </c>
      <c r="G17" s="177">
        <v>0</v>
      </c>
      <c r="H17" s="177">
        <v>0</v>
      </c>
      <c r="I17" s="177">
        <v>0</v>
      </c>
      <c r="J17" s="177">
        <v>0</v>
      </c>
      <c r="K17" s="177">
        <v>0</v>
      </c>
      <c r="L17" s="177">
        <v>0</v>
      </c>
      <c r="M17" s="113">
        <v>0</v>
      </c>
      <c r="N17" s="177">
        <v>0</v>
      </c>
    </row>
    <row r="18" spans="1:14">
      <c r="A18" s="193">
        <v>10</v>
      </c>
      <c r="B18" s="175" t="s">
        <v>973</v>
      </c>
      <c r="C18" s="177">
        <v>0</v>
      </c>
      <c r="D18" s="177">
        <v>0</v>
      </c>
      <c r="E18" s="177">
        <v>0</v>
      </c>
      <c r="F18" s="177">
        <v>0</v>
      </c>
      <c r="G18" s="177">
        <v>0</v>
      </c>
      <c r="H18" s="177">
        <v>0</v>
      </c>
      <c r="I18" s="177">
        <v>0</v>
      </c>
      <c r="J18" s="177">
        <v>0</v>
      </c>
      <c r="K18" s="177">
        <v>0</v>
      </c>
      <c r="L18" s="177">
        <v>0</v>
      </c>
      <c r="M18" s="113">
        <v>0</v>
      </c>
      <c r="N18" s="177">
        <v>0</v>
      </c>
    </row>
    <row r="19" spans="1:14" ht="15">
      <c r="A19" s="193">
        <v>11</v>
      </c>
      <c r="B19" s="306" t="s">
        <v>585</v>
      </c>
      <c r="C19" s="177">
        <v>0</v>
      </c>
      <c r="D19" s="177">
        <v>5</v>
      </c>
      <c r="E19" s="177">
        <v>0</v>
      </c>
      <c r="F19" s="177">
        <v>0</v>
      </c>
      <c r="G19" s="177">
        <v>20.8</v>
      </c>
      <c r="H19" s="177">
        <v>6</v>
      </c>
      <c r="I19" s="177">
        <v>0</v>
      </c>
      <c r="J19" s="177">
        <v>0</v>
      </c>
      <c r="K19" s="177">
        <v>0.1</v>
      </c>
      <c r="L19" s="177">
        <v>0</v>
      </c>
      <c r="M19" s="113">
        <v>0</v>
      </c>
      <c r="N19" s="177">
        <v>31.9</v>
      </c>
    </row>
    <row r="21" spans="1:14" ht="15">
      <c r="A21" s="29" t="s">
        <v>202</v>
      </c>
    </row>
    <row r="22" spans="1:14" ht="15">
      <c r="A22" s="29" t="s">
        <v>196</v>
      </c>
    </row>
    <row r="24" spans="1:14" ht="15">
      <c r="A24" s="459"/>
      <c r="B24" s="29"/>
    </row>
    <row r="25" spans="1:14">
      <c r="A25" s="460"/>
      <c r="B25" s="919" t="s">
        <v>1153</v>
      </c>
      <c r="C25" s="908" t="s">
        <v>977</v>
      </c>
      <c r="D25" s="908"/>
      <c r="E25" s="908"/>
      <c r="F25" s="908"/>
      <c r="G25" s="908"/>
      <c r="H25" s="908"/>
      <c r="I25" s="908"/>
      <c r="J25" s="908"/>
      <c r="K25" s="908"/>
      <c r="L25" s="908"/>
      <c r="M25" s="908"/>
      <c r="N25" s="461"/>
    </row>
    <row r="26" spans="1:14">
      <c r="A26" s="460"/>
      <c r="B26" s="919"/>
      <c r="C26" s="32" t="s">
        <v>197</v>
      </c>
      <c r="D26" s="32" t="s">
        <v>531</v>
      </c>
      <c r="E26" s="32" t="s">
        <v>198</v>
      </c>
      <c r="F26" s="32" t="s">
        <v>573</v>
      </c>
      <c r="G26" s="32" t="s">
        <v>199</v>
      </c>
      <c r="H26" s="32" t="s">
        <v>574</v>
      </c>
      <c r="I26" s="32" t="s">
        <v>575</v>
      </c>
      <c r="J26" s="32" t="s">
        <v>576</v>
      </c>
      <c r="K26" s="32" t="s">
        <v>577</v>
      </c>
      <c r="L26" s="32" t="s">
        <v>578</v>
      </c>
      <c r="M26" s="32" t="s">
        <v>579</v>
      </c>
      <c r="N26" s="48" t="s">
        <v>1154</v>
      </c>
    </row>
    <row r="27" spans="1:14" ht="28.5">
      <c r="A27" s="462"/>
      <c r="B27" s="919"/>
      <c r="C27" s="463">
        <v>0</v>
      </c>
      <c r="D27" s="463">
        <v>0.02</v>
      </c>
      <c r="E27" s="463">
        <v>0.04</v>
      </c>
      <c r="F27" s="463">
        <v>0.1</v>
      </c>
      <c r="G27" s="463">
        <v>0.2</v>
      </c>
      <c r="H27" s="463">
        <v>0.5</v>
      </c>
      <c r="I27" s="463">
        <v>0.7</v>
      </c>
      <c r="J27" s="463">
        <v>0.75</v>
      </c>
      <c r="K27" s="463">
        <v>1</v>
      </c>
      <c r="L27" s="463">
        <v>1.5</v>
      </c>
      <c r="M27" s="32" t="s">
        <v>979</v>
      </c>
      <c r="N27" s="46" t="s">
        <v>1155</v>
      </c>
    </row>
    <row r="28" spans="1:14">
      <c r="A28" s="193">
        <v>1</v>
      </c>
      <c r="B28" s="175" t="s">
        <v>941</v>
      </c>
      <c r="C28" s="177">
        <v>0</v>
      </c>
      <c r="D28" s="177">
        <v>0</v>
      </c>
      <c r="E28" s="177">
        <v>0</v>
      </c>
      <c r="F28" s="177">
        <v>0</v>
      </c>
      <c r="G28" s="177">
        <v>0</v>
      </c>
      <c r="H28" s="177">
        <v>0</v>
      </c>
      <c r="I28" s="177">
        <v>0</v>
      </c>
      <c r="J28" s="177">
        <v>0</v>
      </c>
      <c r="K28" s="177">
        <v>0</v>
      </c>
      <c r="L28" s="177">
        <v>0</v>
      </c>
      <c r="M28" s="113">
        <v>0</v>
      </c>
      <c r="N28" s="177">
        <v>0</v>
      </c>
    </row>
    <row r="29" spans="1:14">
      <c r="A29" s="193">
        <v>2</v>
      </c>
      <c r="B29" s="175" t="s">
        <v>1156</v>
      </c>
      <c r="C29" s="177">
        <v>0</v>
      </c>
      <c r="D29" s="177">
        <v>0</v>
      </c>
      <c r="E29" s="177">
        <v>0</v>
      </c>
      <c r="F29" s="177">
        <v>0</v>
      </c>
      <c r="G29" s="177">
        <v>0</v>
      </c>
      <c r="H29" s="177">
        <v>0</v>
      </c>
      <c r="I29" s="177">
        <v>0</v>
      </c>
      <c r="J29" s="177">
        <v>0</v>
      </c>
      <c r="K29" s="177">
        <v>0</v>
      </c>
      <c r="L29" s="177">
        <v>0</v>
      </c>
      <c r="M29" s="113">
        <v>0</v>
      </c>
      <c r="N29" s="177">
        <v>0</v>
      </c>
    </row>
    <row r="30" spans="1:14">
      <c r="A30" s="193">
        <v>3</v>
      </c>
      <c r="B30" s="175" t="s">
        <v>966</v>
      </c>
      <c r="C30" s="177">
        <v>0</v>
      </c>
      <c r="D30" s="177">
        <v>0</v>
      </c>
      <c r="E30" s="177">
        <v>0</v>
      </c>
      <c r="F30" s="177">
        <v>0</v>
      </c>
      <c r="G30" s="177">
        <v>0</v>
      </c>
      <c r="H30" s="177">
        <v>0</v>
      </c>
      <c r="I30" s="177">
        <v>0</v>
      </c>
      <c r="J30" s="177">
        <v>0</v>
      </c>
      <c r="K30" s="177">
        <v>0</v>
      </c>
      <c r="L30" s="177">
        <v>0</v>
      </c>
      <c r="M30" s="113">
        <v>0</v>
      </c>
      <c r="N30" s="177">
        <v>0</v>
      </c>
    </row>
    <row r="31" spans="1:14">
      <c r="A31" s="193">
        <v>4</v>
      </c>
      <c r="B31" s="175" t="s">
        <v>967</v>
      </c>
      <c r="C31" s="177">
        <v>0</v>
      </c>
      <c r="D31" s="177">
        <v>0</v>
      </c>
      <c r="E31" s="177">
        <v>0</v>
      </c>
      <c r="F31" s="177">
        <v>0</v>
      </c>
      <c r="G31" s="177">
        <v>0</v>
      </c>
      <c r="H31" s="177">
        <v>0</v>
      </c>
      <c r="I31" s="177">
        <v>0</v>
      </c>
      <c r="J31" s="177">
        <v>0</v>
      </c>
      <c r="K31" s="177">
        <v>0</v>
      </c>
      <c r="L31" s="177">
        <v>0</v>
      </c>
      <c r="M31" s="113">
        <v>0</v>
      </c>
      <c r="N31" s="177">
        <v>0</v>
      </c>
    </row>
    <row r="32" spans="1:14">
      <c r="A32" s="193">
        <v>5</v>
      </c>
      <c r="B32" s="175" t="s">
        <v>968</v>
      </c>
      <c r="C32" s="177">
        <v>0</v>
      </c>
      <c r="D32" s="177">
        <v>0</v>
      </c>
      <c r="E32" s="177">
        <v>0</v>
      </c>
      <c r="F32" s="177">
        <v>0</v>
      </c>
      <c r="G32" s="177">
        <v>0</v>
      </c>
      <c r="H32" s="177">
        <v>0</v>
      </c>
      <c r="I32" s="177">
        <v>0</v>
      </c>
      <c r="J32" s="177">
        <v>0</v>
      </c>
      <c r="K32" s="177">
        <v>0</v>
      </c>
      <c r="L32" s="177">
        <v>0</v>
      </c>
      <c r="M32" s="113">
        <v>0</v>
      </c>
      <c r="N32" s="177">
        <v>0</v>
      </c>
    </row>
    <row r="33" spans="1:14">
      <c r="A33" s="193">
        <v>6</v>
      </c>
      <c r="B33" s="175" t="s">
        <v>785</v>
      </c>
      <c r="C33" s="177">
        <v>0</v>
      </c>
      <c r="D33" s="177">
        <v>0</v>
      </c>
      <c r="E33" s="177">
        <v>0</v>
      </c>
      <c r="F33" s="177">
        <v>0</v>
      </c>
      <c r="G33" s="177">
        <v>33.799999999999997</v>
      </c>
      <c r="H33" s="177">
        <v>8.6999999999999993</v>
      </c>
      <c r="I33" s="177">
        <v>0</v>
      </c>
      <c r="J33" s="177">
        <v>0</v>
      </c>
      <c r="K33" s="177">
        <v>0</v>
      </c>
      <c r="L33" s="177">
        <v>0</v>
      </c>
      <c r="M33" s="113">
        <v>0</v>
      </c>
      <c r="N33" s="177">
        <v>42.5</v>
      </c>
    </row>
    <row r="34" spans="1:14">
      <c r="A34" s="193">
        <v>7</v>
      </c>
      <c r="B34" s="175" t="s">
        <v>788</v>
      </c>
      <c r="C34" s="177">
        <v>0</v>
      </c>
      <c r="D34" s="177">
        <v>10.6</v>
      </c>
      <c r="E34" s="177">
        <v>0</v>
      </c>
      <c r="F34" s="177">
        <v>0</v>
      </c>
      <c r="G34" s="177">
        <v>0</v>
      </c>
      <c r="H34" s="177">
        <v>0</v>
      </c>
      <c r="I34" s="177">
        <v>0</v>
      </c>
      <c r="J34" s="177">
        <v>0</v>
      </c>
      <c r="K34" s="177">
        <v>0</v>
      </c>
      <c r="L34" s="177">
        <v>0</v>
      </c>
      <c r="M34" s="113">
        <v>0</v>
      </c>
      <c r="N34" s="177">
        <v>10.6</v>
      </c>
    </row>
    <row r="35" spans="1:14">
      <c r="A35" s="193">
        <v>8</v>
      </c>
      <c r="B35" s="175" t="s">
        <v>946</v>
      </c>
      <c r="C35" s="177">
        <v>0</v>
      </c>
      <c r="D35" s="177">
        <v>0</v>
      </c>
      <c r="E35" s="177">
        <v>0</v>
      </c>
      <c r="F35" s="177">
        <v>0</v>
      </c>
      <c r="G35" s="177">
        <v>0</v>
      </c>
      <c r="H35" s="177">
        <v>0</v>
      </c>
      <c r="I35" s="177">
        <v>0</v>
      </c>
      <c r="J35" s="177">
        <v>0</v>
      </c>
      <c r="K35" s="177">
        <v>0</v>
      </c>
      <c r="L35" s="177">
        <v>0</v>
      </c>
      <c r="M35" s="113">
        <v>0</v>
      </c>
      <c r="N35" s="177">
        <v>0</v>
      </c>
    </row>
    <row r="36" spans="1:14">
      <c r="A36" s="193">
        <v>9</v>
      </c>
      <c r="B36" s="175" t="s">
        <v>971</v>
      </c>
      <c r="C36" s="177">
        <v>0</v>
      </c>
      <c r="D36" s="177">
        <v>0</v>
      </c>
      <c r="E36" s="177">
        <v>0</v>
      </c>
      <c r="F36" s="177">
        <v>0</v>
      </c>
      <c r="G36" s="177">
        <v>0</v>
      </c>
      <c r="H36" s="177">
        <v>0</v>
      </c>
      <c r="I36" s="177">
        <v>0</v>
      </c>
      <c r="J36" s="177">
        <v>0</v>
      </c>
      <c r="K36" s="177">
        <v>0</v>
      </c>
      <c r="L36" s="177">
        <v>0</v>
      </c>
      <c r="M36" s="113">
        <v>0</v>
      </c>
      <c r="N36" s="177">
        <v>0</v>
      </c>
    </row>
    <row r="37" spans="1:14">
      <c r="A37" s="193">
        <v>10</v>
      </c>
      <c r="B37" s="175" t="s">
        <v>973</v>
      </c>
      <c r="C37" s="177">
        <v>0</v>
      </c>
      <c r="D37" s="177">
        <v>0</v>
      </c>
      <c r="E37" s="177">
        <v>0</v>
      </c>
      <c r="F37" s="177">
        <v>0</v>
      </c>
      <c r="G37" s="177">
        <v>0</v>
      </c>
      <c r="H37" s="177">
        <v>0</v>
      </c>
      <c r="I37" s="177">
        <v>0</v>
      </c>
      <c r="J37" s="177">
        <v>0</v>
      </c>
      <c r="K37" s="177">
        <v>0</v>
      </c>
      <c r="L37" s="177">
        <v>0</v>
      </c>
      <c r="M37" s="113">
        <v>0</v>
      </c>
      <c r="N37" s="177">
        <v>0</v>
      </c>
    </row>
    <row r="38" spans="1:14" ht="15">
      <c r="A38" s="193">
        <v>11</v>
      </c>
      <c r="B38" s="306" t="s">
        <v>585</v>
      </c>
      <c r="C38" s="177">
        <v>0</v>
      </c>
      <c r="D38" s="177">
        <v>10.6</v>
      </c>
      <c r="E38" s="177">
        <v>0</v>
      </c>
      <c r="F38" s="177">
        <v>0</v>
      </c>
      <c r="G38" s="177">
        <v>33.799999999999997</v>
      </c>
      <c r="H38" s="177">
        <v>8.6999999999999993</v>
      </c>
      <c r="I38" s="177">
        <v>0</v>
      </c>
      <c r="J38" s="177">
        <v>0</v>
      </c>
      <c r="K38" s="177">
        <v>0</v>
      </c>
      <c r="L38" s="177">
        <v>0</v>
      </c>
      <c r="M38" s="113">
        <v>0</v>
      </c>
      <c r="N38" s="177">
        <v>53</v>
      </c>
    </row>
  </sheetData>
  <mergeCells count="4">
    <mergeCell ref="B6:B8"/>
    <mergeCell ref="C6:M6"/>
    <mergeCell ref="B25:B27"/>
    <mergeCell ref="C25:M25"/>
  </mergeCells>
  <pageMargins left="0.7" right="0.7" top="0.75" bottom="0.75" header="0.3" footer="0.3"/>
  <pageSetup paperSize="9" scale="7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dimension ref="A1:L36"/>
  <sheetViews>
    <sheetView view="pageBreakPreview" zoomScale="60" zoomScaleNormal="100" workbookViewId="0">
      <selection activeCell="A36" sqref="A36:J36"/>
    </sheetView>
  </sheetViews>
  <sheetFormatPr defaultColWidth="8.125" defaultRowHeight="14.25"/>
  <cols>
    <col min="1" max="1" width="5.625" customWidth="1"/>
    <col min="2" max="2" width="20.75" customWidth="1"/>
    <col min="3" max="3" width="15.25" customWidth="1"/>
    <col min="4" max="4" width="14.5" customWidth="1"/>
    <col min="5" max="5" width="16.125" customWidth="1"/>
    <col min="6" max="6" width="15.375" customWidth="1"/>
    <col min="7" max="7" width="17.125" customWidth="1"/>
    <col min="8" max="8" width="19" customWidth="1"/>
    <col min="9" max="9" width="18.125" customWidth="1"/>
    <col min="10" max="10" width="21.625" customWidth="1"/>
  </cols>
  <sheetData>
    <row r="1" spans="1:10" ht="20.25">
      <c r="A1" s="3" t="s">
        <v>120</v>
      </c>
    </row>
    <row r="2" spans="1:10" ht="15">
      <c r="A2" s="29" t="s">
        <v>200</v>
      </c>
    </row>
    <row r="3" spans="1:10" ht="15">
      <c r="A3" s="29" t="s">
        <v>196</v>
      </c>
    </row>
    <row r="5" spans="1:10">
      <c r="B5" s="355"/>
      <c r="C5" s="32" t="s">
        <v>197</v>
      </c>
      <c r="D5" s="32" t="s">
        <v>531</v>
      </c>
      <c r="E5" s="32" t="s">
        <v>198</v>
      </c>
      <c r="F5" s="32" t="s">
        <v>573</v>
      </c>
      <c r="G5" s="32" t="s">
        <v>199</v>
      </c>
      <c r="H5" s="32" t="s">
        <v>574</v>
      </c>
      <c r="I5" s="32" t="s">
        <v>575</v>
      </c>
      <c r="J5" s="32" t="s">
        <v>576</v>
      </c>
    </row>
    <row r="6" spans="1:10">
      <c r="B6" s="355"/>
      <c r="C6" s="908" t="s">
        <v>1157</v>
      </c>
      <c r="D6" s="908"/>
      <c r="E6" s="908"/>
      <c r="F6" s="908"/>
      <c r="G6" s="883" t="s">
        <v>1158</v>
      </c>
      <c r="H6" s="883"/>
      <c r="I6" s="883"/>
      <c r="J6" s="883"/>
    </row>
    <row r="7" spans="1:10">
      <c r="A7" s="1"/>
      <c r="B7" s="920" t="s">
        <v>1159</v>
      </c>
      <c r="C7" s="908" t="s">
        <v>1160</v>
      </c>
      <c r="D7" s="908"/>
      <c r="E7" s="908" t="s">
        <v>1161</v>
      </c>
      <c r="F7" s="908"/>
      <c r="G7" s="883" t="s">
        <v>1160</v>
      </c>
      <c r="H7" s="883"/>
      <c r="I7" s="883" t="s">
        <v>1161</v>
      </c>
      <c r="J7" s="883"/>
    </row>
    <row r="8" spans="1:10">
      <c r="A8" s="1"/>
      <c r="B8" s="920"/>
      <c r="C8" s="32" t="s">
        <v>1162</v>
      </c>
      <c r="D8" s="32" t="s">
        <v>1163</v>
      </c>
      <c r="E8" s="32" t="s">
        <v>1162</v>
      </c>
      <c r="F8" s="32" t="s">
        <v>1163</v>
      </c>
      <c r="G8" s="46" t="s">
        <v>1162</v>
      </c>
      <c r="H8" s="46" t="s">
        <v>1163</v>
      </c>
      <c r="I8" s="46" t="s">
        <v>1162</v>
      </c>
      <c r="J8" s="46" t="s">
        <v>1163</v>
      </c>
    </row>
    <row r="9" spans="1:10" ht="28.5">
      <c r="A9" s="347">
        <v>1</v>
      </c>
      <c r="B9" s="42" t="s">
        <v>1164</v>
      </c>
      <c r="C9" s="177">
        <v>0</v>
      </c>
      <c r="D9" s="177">
        <v>35.766199999999998</v>
      </c>
      <c r="E9" s="177">
        <v>0</v>
      </c>
      <c r="F9" s="177">
        <v>87.040700000000001</v>
      </c>
      <c r="G9" s="177">
        <v>0</v>
      </c>
      <c r="H9" s="177">
        <v>0</v>
      </c>
      <c r="I9" s="177">
        <v>0</v>
      </c>
      <c r="J9" s="177">
        <v>0</v>
      </c>
    </row>
    <row r="10" spans="1:10">
      <c r="A10" s="347">
        <v>2</v>
      </c>
      <c r="B10" s="42" t="s">
        <v>1165</v>
      </c>
      <c r="C10" s="177">
        <v>0</v>
      </c>
      <c r="D10" s="177">
        <v>0</v>
      </c>
      <c r="E10" s="177">
        <v>0</v>
      </c>
      <c r="F10" s="177">
        <v>0</v>
      </c>
      <c r="G10" s="177">
        <v>0</v>
      </c>
      <c r="H10" s="177">
        <v>0</v>
      </c>
      <c r="I10" s="177">
        <v>0</v>
      </c>
      <c r="J10" s="177">
        <v>0</v>
      </c>
    </row>
    <row r="11" spans="1:10" ht="28.5">
      <c r="A11" s="347">
        <v>3</v>
      </c>
      <c r="B11" s="42" t="s">
        <v>1166</v>
      </c>
      <c r="C11" s="177">
        <v>0</v>
      </c>
      <c r="D11" s="177">
        <v>0</v>
      </c>
      <c r="E11" s="177">
        <v>0</v>
      </c>
      <c r="F11" s="177">
        <v>0</v>
      </c>
      <c r="G11" s="177">
        <v>0</v>
      </c>
      <c r="H11" s="177">
        <v>0</v>
      </c>
      <c r="I11" s="177">
        <v>0</v>
      </c>
      <c r="J11" s="177">
        <v>0</v>
      </c>
    </row>
    <row r="12" spans="1:10">
      <c r="A12" s="347">
        <v>4</v>
      </c>
      <c r="B12" s="42" t="s">
        <v>1167</v>
      </c>
      <c r="C12" s="177">
        <v>0</v>
      </c>
      <c r="D12" s="177">
        <v>0</v>
      </c>
      <c r="E12" s="177">
        <v>0</v>
      </c>
      <c r="F12" s="177">
        <v>0</v>
      </c>
      <c r="G12" s="177">
        <v>0</v>
      </c>
      <c r="H12" s="177">
        <v>0</v>
      </c>
      <c r="I12" s="177">
        <v>0</v>
      </c>
      <c r="J12" s="177">
        <v>0</v>
      </c>
    </row>
    <row r="13" spans="1:10" ht="28.5">
      <c r="A13" s="347">
        <v>5</v>
      </c>
      <c r="B13" s="42" t="s">
        <v>1168</v>
      </c>
      <c r="C13" s="177">
        <v>0</v>
      </c>
      <c r="D13" s="177">
        <v>0</v>
      </c>
      <c r="E13" s="177">
        <v>0</v>
      </c>
      <c r="F13" s="177">
        <v>0</v>
      </c>
      <c r="G13" s="177">
        <v>0</v>
      </c>
      <c r="H13" s="177">
        <v>0</v>
      </c>
      <c r="I13" s="177">
        <v>0</v>
      </c>
      <c r="J13" s="177">
        <v>0</v>
      </c>
    </row>
    <row r="14" spans="1:10">
      <c r="A14" s="347">
        <v>6</v>
      </c>
      <c r="B14" s="42" t="s">
        <v>1169</v>
      </c>
      <c r="C14" s="177">
        <v>0</v>
      </c>
      <c r="D14" s="177">
        <v>0</v>
      </c>
      <c r="E14" s="177">
        <v>0</v>
      </c>
      <c r="F14" s="177">
        <v>0</v>
      </c>
      <c r="G14" s="177">
        <v>0</v>
      </c>
      <c r="H14" s="177">
        <v>0</v>
      </c>
      <c r="I14" s="177">
        <v>0</v>
      </c>
      <c r="J14" s="177">
        <v>0</v>
      </c>
    </row>
    <row r="15" spans="1:10">
      <c r="A15" s="347">
        <v>7</v>
      </c>
      <c r="B15" s="42" t="s">
        <v>1170</v>
      </c>
      <c r="C15" s="177">
        <v>0</v>
      </c>
      <c r="D15" s="177">
        <v>0</v>
      </c>
      <c r="E15" s="177">
        <v>0</v>
      </c>
      <c r="F15" s="177">
        <v>0</v>
      </c>
      <c r="G15" s="177">
        <v>0</v>
      </c>
      <c r="H15" s="177">
        <v>0</v>
      </c>
      <c r="I15" s="177">
        <v>0</v>
      </c>
      <c r="J15" s="177">
        <v>0</v>
      </c>
    </row>
    <row r="16" spans="1:10">
      <c r="A16" s="347">
        <v>8</v>
      </c>
      <c r="B16" s="42" t="s">
        <v>1171</v>
      </c>
      <c r="C16" s="177">
        <v>0</v>
      </c>
      <c r="D16" s="177">
        <v>0</v>
      </c>
      <c r="E16" s="177">
        <v>0</v>
      </c>
      <c r="F16" s="177">
        <v>0</v>
      </c>
      <c r="G16" s="177">
        <v>0</v>
      </c>
      <c r="H16" s="177">
        <v>0</v>
      </c>
      <c r="I16" s="177">
        <v>0</v>
      </c>
      <c r="J16" s="177">
        <v>0</v>
      </c>
    </row>
    <row r="17" spans="1:10" ht="15">
      <c r="A17" s="464">
        <v>9</v>
      </c>
      <c r="B17" s="383" t="s">
        <v>565</v>
      </c>
      <c r="C17" s="177">
        <v>0</v>
      </c>
      <c r="D17" s="177">
        <v>0</v>
      </c>
      <c r="E17" s="177">
        <v>0</v>
      </c>
      <c r="F17" s="177">
        <v>0</v>
      </c>
      <c r="G17" s="177">
        <v>0</v>
      </c>
      <c r="H17" s="177">
        <v>0</v>
      </c>
      <c r="I17" s="177">
        <v>0</v>
      </c>
      <c r="J17" s="177">
        <v>0</v>
      </c>
    </row>
    <row r="19" spans="1:10" ht="15">
      <c r="A19" s="29" t="s">
        <v>202</v>
      </c>
    </row>
    <row r="20" spans="1:10" ht="15">
      <c r="A20" s="29" t="s">
        <v>196</v>
      </c>
    </row>
    <row r="22" spans="1:10">
      <c r="B22" s="355"/>
      <c r="C22" s="32" t="s">
        <v>197</v>
      </c>
      <c r="D22" s="32" t="s">
        <v>531</v>
      </c>
      <c r="E22" s="32" t="s">
        <v>198</v>
      </c>
      <c r="F22" s="32" t="s">
        <v>573</v>
      </c>
      <c r="G22" s="32" t="s">
        <v>199</v>
      </c>
      <c r="H22" s="32" t="s">
        <v>574</v>
      </c>
      <c r="I22" s="32" t="s">
        <v>575</v>
      </c>
      <c r="J22" s="32" t="s">
        <v>576</v>
      </c>
    </row>
    <row r="23" spans="1:10">
      <c r="B23" s="355"/>
      <c r="C23" s="908" t="s">
        <v>1157</v>
      </c>
      <c r="D23" s="908"/>
      <c r="E23" s="908"/>
      <c r="F23" s="908"/>
      <c r="G23" s="883" t="s">
        <v>1158</v>
      </c>
      <c r="H23" s="883"/>
      <c r="I23" s="883"/>
      <c r="J23" s="883"/>
    </row>
    <row r="24" spans="1:10">
      <c r="A24" s="1"/>
      <c r="B24" s="920" t="s">
        <v>1159</v>
      </c>
      <c r="C24" s="908" t="s">
        <v>1160</v>
      </c>
      <c r="D24" s="908"/>
      <c r="E24" s="908" t="s">
        <v>1161</v>
      </c>
      <c r="F24" s="908"/>
      <c r="G24" s="883" t="s">
        <v>1160</v>
      </c>
      <c r="H24" s="883"/>
      <c r="I24" s="883" t="s">
        <v>1161</v>
      </c>
      <c r="J24" s="883"/>
    </row>
    <row r="25" spans="1:10">
      <c r="A25" s="1"/>
      <c r="B25" s="920"/>
      <c r="C25" s="32" t="s">
        <v>1162</v>
      </c>
      <c r="D25" s="32" t="s">
        <v>1163</v>
      </c>
      <c r="E25" s="32" t="s">
        <v>1162</v>
      </c>
      <c r="F25" s="32" t="s">
        <v>1163</v>
      </c>
      <c r="G25" s="46" t="s">
        <v>1162</v>
      </c>
      <c r="H25" s="46" t="s">
        <v>1163</v>
      </c>
      <c r="I25" s="46" t="s">
        <v>1162</v>
      </c>
      <c r="J25" s="46" t="s">
        <v>1163</v>
      </c>
    </row>
    <row r="26" spans="1:10" ht="28.5">
      <c r="A26" s="347">
        <v>1</v>
      </c>
      <c r="B26" s="42" t="s">
        <v>1164</v>
      </c>
      <c r="C26" s="177">
        <v>0</v>
      </c>
      <c r="D26" s="177">
        <v>1.26</v>
      </c>
      <c r="E26" s="177">
        <v>0</v>
      </c>
      <c r="F26" s="177">
        <v>100.711</v>
      </c>
      <c r="G26" s="177">
        <v>0</v>
      </c>
      <c r="H26" s="177">
        <v>0</v>
      </c>
      <c r="I26" s="177">
        <v>0</v>
      </c>
      <c r="J26" s="177">
        <v>0</v>
      </c>
    </row>
    <row r="27" spans="1:10">
      <c r="A27" s="347">
        <v>2</v>
      </c>
      <c r="B27" s="42" t="s">
        <v>1165</v>
      </c>
      <c r="C27" s="177">
        <v>0</v>
      </c>
      <c r="D27" s="177">
        <v>0</v>
      </c>
      <c r="E27" s="177">
        <v>0</v>
      </c>
      <c r="F27" s="177">
        <v>0</v>
      </c>
      <c r="G27" s="177">
        <v>0</v>
      </c>
      <c r="H27" s="177">
        <v>0</v>
      </c>
      <c r="I27" s="177">
        <v>0</v>
      </c>
      <c r="J27" s="177">
        <v>0</v>
      </c>
    </row>
    <row r="28" spans="1:10" ht="28.5">
      <c r="A28" s="347">
        <v>3</v>
      </c>
      <c r="B28" s="42" t="s">
        <v>1166</v>
      </c>
      <c r="C28" s="177">
        <v>0</v>
      </c>
      <c r="D28" s="177">
        <v>0</v>
      </c>
      <c r="E28" s="177">
        <v>0</v>
      </c>
      <c r="F28" s="177">
        <v>0</v>
      </c>
      <c r="G28" s="177">
        <v>0</v>
      </c>
      <c r="H28" s="177">
        <v>0</v>
      </c>
      <c r="I28" s="177">
        <v>0</v>
      </c>
      <c r="J28" s="177">
        <v>0</v>
      </c>
    </row>
    <row r="29" spans="1:10">
      <c r="A29" s="347">
        <v>4</v>
      </c>
      <c r="B29" s="42" t="s">
        <v>1167</v>
      </c>
      <c r="C29" s="177">
        <v>0</v>
      </c>
      <c r="D29" s="177">
        <v>0</v>
      </c>
      <c r="E29" s="177">
        <v>0</v>
      </c>
      <c r="F29" s="177">
        <v>0</v>
      </c>
      <c r="G29" s="177">
        <v>0</v>
      </c>
      <c r="H29" s="177">
        <v>0</v>
      </c>
      <c r="I29" s="177">
        <v>0</v>
      </c>
      <c r="J29" s="177">
        <v>0</v>
      </c>
    </row>
    <row r="30" spans="1:10" ht="28.5">
      <c r="A30" s="347">
        <v>5</v>
      </c>
      <c r="B30" s="42" t="s">
        <v>1168</v>
      </c>
      <c r="C30" s="177">
        <v>0</v>
      </c>
      <c r="D30" s="177">
        <v>0</v>
      </c>
      <c r="E30" s="177">
        <v>0</v>
      </c>
      <c r="F30" s="177">
        <v>0</v>
      </c>
      <c r="G30" s="177">
        <v>0</v>
      </c>
      <c r="H30" s="177">
        <v>0</v>
      </c>
      <c r="I30" s="177">
        <v>0</v>
      </c>
      <c r="J30" s="177">
        <v>0</v>
      </c>
    </row>
    <row r="31" spans="1:10">
      <c r="A31" s="347">
        <v>6</v>
      </c>
      <c r="B31" s="42" t="s">
        <v>1169</v>
      </c>
      <c r="C31" s="177">
        <v>0</v>
      </c>
      <c r="D31" s="177">
        <v>0</v>
      </c>
      <c r="E31" s="177">
        <v>0</v>
      </c>
      <c r="F31" s="177">
        <v>0</v>
      </c>
      <c r="G31" s="177">
        <v>0</v>
      </c>
      <c r="H31" s="177">
        <v>0</v>
      </c>
      <c r="I31" s="177">
        <v>0</v>
      </c>
      <c r="J31" s="177">
        <v>0</v>
      </c>
    </row>
    <row r="32" spans="1:10">
      <c r="A32" s="347">
        <v>7</v>
      </c>
      <c r="B32" s="42" t="s">
        <v>1170</v>
      </c>
      <c r="C32" s="177">
        <v>0</v>
      </c>
      <c r="D32" s="177">
        <v>0</v>
      </c>
      <c r="E32" s="177">
        <v>0</v>
      </c>
      <c r="F32" s="177">
        <v>0</v>
      </c>
      <c r="G32" s="177">
        <v>0</v>
      </c>
      <c r="H32" s="177">
        <v>0</v>
      </c>
      <c r="I32" s="177">
        <v>0</v>
      </c>
      <c r="J32" s="177">
        <v>0</v>
      </c>
    </row>
    <row r="33" spans="1:12">
      <c r="A33" s="347">
        <v>8</v>
      </c>
      <c r="B33" s="42" t="s">
        <v>1171</v>
      </c>
      <c r="C33" s="177">
        <v>0</v>
      </c>
      <c r="D33" s="177">
        <v>0</v>
      </c>
      <c r="E33" s="177">
        <v>0</v>
      </c>
      <c r="F33" s="177">
        <v>0</v>
      </c>
      <c r="G33" s="177">
        <v>0</v>
      </c>
      <c r="H33" s="177">
        <v>0</v>
      </c>
      <c r="I33" s="177">
        <v>0</v>
      </c>
      <c r="J33" s="177">
        <v>0</v>
      </c>
    </row>
    <row r="34" spans="1:12" ht="15">
      <c r="A34" s="464">
        <v>9</v>
      </c>
      <c r="B34" s="383" t="s">
        <v>565</v>
      </c>
      <c r="C34" s="177">
        <v>0</v>
      </c>
      <c r="D34" s="177">
        <v>0</v>
      </c>
      <c r="E34" s="177">
        <v>0</v>
      </c>
      <c r="F34" s="177">
        <v>0</v>
      </c>
      <c r="G34" s="177">
        <v>0</v>
      </c>
      <c r="H34" s="177">
        <v>0</v>
      </c>
      <c r="I34" s="177">
        <v>0</v>
      </c>
      <c r="J34" s="177">
        <v>0</v>
      </c>
    </row>
    <row r="36" spans="1:12" ht="28.5" customHeight="1">
      <c r="A36" s="746" t="s">
        <v>1983</v>
      </c>
      <c r="B36" s="746"/>
      <c r="C36" s="746"/>
      <c r="D36" s="746"/>
      <c r="E36" s="746"/>
      <c r="F36" s="746"/>
      <c r="G36" s="746"/>
      <c r="H36" s="746"/>
      <c r="I36" s="746"/>
      <c r="J36" s="746"/>
      <c r="L36" s="28"/>
    </row>
  </sheetData>
  <mergeCells count="15">
    <mergeCell ref="A36:J36"/>
    <mergeCell ref="C23:F23"/>
    <mergeCell ref="G23:J23"/>
    <mergeCell ref="B24:B25"/>
    <mergeCell ref="C24:D24"/>
    <mergeCell ref="E24:F24"/>
    <mergeCell ref="G24:H24"/>
    <mergeCell ref="I24:J24"/>
    <mergeCell ref="C6:F6"/>
    <mergeCell ref="G6:J6"/>
    <mergeCell ref="B7:B8"/>
    <mergeCell ref="C7:D7"/>
    <mergeCell ref="E7:F7"/>
    <mergeCell ref="G7:H7"/>
    <mergeCell ref="I7:J7"/>
  </mergeCells>
  <pageMargins left="0.7" right="0.7" top="0.75" bottom="0.75" header="0.3" footer="0.3"/>
  <pageSetup paperSize="9" scale="73"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dimension ref="A1:D27"/>
  <sheetViews>
    <sheetView zoomScaleNormal="100" workbookViewId="0">
      <selection activeCell="B27" sqref="B27"/>
    </sheetView>
  </sheetViews>
  <sheetFormatPr defaultColWidth="9" defaultRowHeight="14.25"/>
  <cols>
    <col min="1" max="1" width="9" style="1"/>
    <col min="2" max="2" width="77.875" style="1" customWidth="1"/>
    <col min="3" max="3" width="22.375" style="1" customWidth="1"/>
    <col min="4" max="4" width="22" style="1" customWidth="1"/>
    <col min="5" max="16384" width="9" style="1"/>
  </cols>
  <sheetData>
    <row r="1" spans="1:4" ht="20.25">
      <c r="A1" s="105" t="s">
        <v>122</v>
      </c>
    </row>
    <row r="2" spans="1:4" ht="15.75">
      <c r="A2" s="56" t="s">
        <v>196</v>
      </c>
      <c r="B2" s="662"/>
    </row>
    <row r="3" spans="1:4" ht="15">
      <c r="A3" s="56" t="s">
        <v>200</v>
      </c>
      <c r="B3" s="663"/>
      <c r="C3" s="664"/>
      <c r="D3" s="664"/>
    </row>
    <row r="4" spans="1:4">
      <c r="A4" s="664"/>
      <c r="B4" s="663"/>
      <c r="C4" s="645" t="s">
        <v>197</v>
      </c>
      <c r="D4" s="645" t="s">
        <v>531</v>
      </c>
    </row>
    <row r="5" spans="1:4">
      <c r="A5" s="664"/>
      <c r="B5" s="663"/>
      <c r="C5" s="645" t="s">
        <v>1172</v>
      </c>
      <c r="D5" s="645" t="s">
        <v>962</v>
      </c>
    </row>
    <row r="6" spans="1:4">
      <c r="A6" s="665">
        <v>1</v>
      </c>
      <c r="B6" s="666" t="s">
        <v>1173</v>
      </c>
      <c r="C6" s="667"/>
      <c r="D6" s="647">
        <v>0.1003</v>
      </c>
    </row>
    <row r="7" spans="1:4">
      <c r="A7" s="645">
        <v>2</v>
      </c>
      <c r="B7" s="646" t="s">
        <v>1174</v>
      </c>
      <c r="C7" s="647">
        <v>5.0166000000000004</v>
      </c>
      <c r="D7" s="647">
        <v>0.1003</v>
      </c>
    </row>
    <row r="8" spans="1:4" ht="45" customHeight="1">
      <c r="A8" s="645">
        <v>3</v>
      </c>
      <c r="B8" s="646" t="s">
        <v>1175</v>
      </c>
      <c r="C8" s="647">
        <v>5.0166000000000004</v>
      </c>
      <c r="D8" s="647">
        <v>0.1003</v>
      </c>
    </row>
    <row r="9" spans="1:4">
      <c r="A9" s="645">
        <v>4</v>
      </c>
      <c r="B9" s="646" t="s">
        <v>1176</v>
      </c>
      <c r="C9" s="647">
        <v>0</v>
      </c>
      <c r="D9" s="647">
        <v>0</v>
      </c>
    </row>
    <row r="10" spans="1:4">
      <c r="A10" s="645">
        <v>5</v>
      </c>
      <c r="B10" s="646" t="s">
        <v>1177</v>
      </c>
      <c r="C10" s="647">
        <v>0</v>
      </c>
      <c r="D10" s="647">
        <v>0</v>
      </c>
    </row>
    <row r="11" spans="1:4">
      <c r="A11" s="645">
        <v>6</v>
      </c>
      <c r="B11" s="646" t="s">
        <v>1178</v>
      </c>
      <c r="C11" s="647">
        <v>0</v>
      </c>
      <c r="D11" s="647">
        <v>0</v>
      </c>
    </row>
    <row r="12" spans="1:4">
      <c r="A12" s="645">
        <v>7</v>
      </c>
      <c r="B12" s="646" t="s">
        <v>1179</v>
      </c>
      <c r="C12" s="647">
        <v>0</v>
      </c>
      <c r="D12" s="667"/>
    </row>
    <row r="13" spans="1:4" s="28" customFormat="1">
      <c r="A13" s="645">
        <v>8</v>
      </c>
      <c r="B13" s="646" t="s">
        <v>1180</v>
      </c>
      <c r="C13" s="647">
        <v>2.6407311299999998</v>
      </c>
      <c r="D13" s="647">
        <v>0</v>
      </c>
    </row>
    <row r="14" spans="1:4" s="28" customFormat="1" hidden="1">
      <c r="A14" s="638">
        <v>9</v>
      </c>
      <c r="B14" s="639" t="s">
        <v>1181</v>
      </c>
      <c r="C14" s="640">
        <v>0</v>
      </c>
      <c r="D14" s="640">
        <v>0</v>
      </c>
    </row>
    <row r="15" spans="1:4" s="28" customFormat="1" hidden="1">
      <c r="A15" s="638">
        <v>10</v>
      </c>
      <c r="B15" s="639" t="s">
        <v>1182</v>
      </c>
      <c r="C15" s="640">
        <v>0</v>
      </c>
      <c r="D15" s="640">
        <v>0</v>
      </c>
    </row>
    <row r="16" spans="1:4" s="28" customFormat="1" hidden="1">
      <c r="A16" s="641">
        <v>11</v>
      </c>
      <c r="B16" s="642" t="s">
        <v>1183</v>
      </c>
      <c r="C16" s="643"/>
      <c r="D16" s="640">
        <v>0</v>
      </c>
    </row>
    <row r="17" spans="1:4" s="28" customFormat="1" hidden="1">
      <c r="A17" s="638">
        <v>12</v>
      </c>
      <c r="B17" s="639" t="s">
        <v>1184</v>
      </c>
      <c r="C17" s="640">
        <v>0</v>
      </c>
      <c r="D17" s="640">
        <v>0</v>
      </c>
    </row>
    <row r="18" spans="1:4" s="28" customFormat="1" hidden="1">
      <c r="A18" s="638">
        <v>13</v>
      </c>
      <c r="B18" s="639" t="s">
        <v>1175</v>
      </c>
      <c r="C18" s="640">
        <v>0</v>
      </c>
      <c r="D18" s="640">
        <v>0</v>
      </c>
    </row>
    <row r="19" spans="1:4" s="28" customFormat="1" hidden="1">
      <c r="A19" s="638">
        <v>14</v>
      </c>
      <c r="B19" s="639" t="s">
        <v>1176</v>
      </c>
      <c r="C19" s="640">
        <v>0</v>
      </c>
      <c r="D19" s="640">
        <v>0</v>
      </c>
    </row>
    <row r="20" spans="1:4" s="28" customFormat="1" hidden="1">
      <c r="A20" s="638">
        <v>15</v>
      </c>
      <c r="B20" s="639" t="s">
        <v>1177</v>
      </c>
      <c r="C20" s="640">
        <v>0</v>
      </c>
      <c r="D20" s="640">
        <v>0</v>
      </c>
    </row>
    <row r="21" spans="1:4" s="28" customFormat="1" hidden="1">
      <c r="A21" s="638">
        <v>16</v>
      </c>
      <c r="B21" s="639" t="s">
        <v>1178</v>
      </c>
      <c r="C21" s="640">
        <v>0</v>
      </c>
      <c r="D21" s="640">
        <v>0</v>
      </c>
    </row>
    <row r="22" spans="1:4" s="28" customFormat="1" hidden="1">
      <c r="A22" s="638">
        <v>17</v>
      </c>
      <c r="B22" s="639" t="s">
        <v>1179</v>
      </c>
      <c r="C22" s="640">
        <v>0</v>
      </c>
      <c r="D22" s="644"/>
    </row>
    <row r="23" spans="1:4" s="28" customFormat="1" hidden="1">
      <c r="A23" s="638">
        <v>18</v>
      </c>
      <c r="B23" s="639" t="s">
        <v>1180</v>
      </c>
      <c r="C23" s="640">
        <v>0</v>
      </c>
      <c r="D23" s="640">
        <v>0</v>
      </c>
    </row>
    <row r="24" spans="1:4" s="28" customFormat="1" hidden="1">
      <c r="A24" s="638">
        <v>19</v>
      </c>
      <c r="B24" s="639" t="s">
        <v>1181</v>
      </c>
      <c r="C24" s="640">
        <v>0</v>
      </c>
      <c r="D24" s="640">
        <v>0</v>
      </c>
    </row>
    <row r="25" spans="1:4" s="28" customFormat="1" hidden="1">
      <c r="A25" s="638">
        <v>20</v>
      </c>
      <c r="B25" s="639" t="s">
        <v>1182</v>
      </c>
      <c r="C25" s="640">
        <v>0</v>
      </c>
      <c r="D25" s="640">
        <v>0</v>
      </c>
    </row>
    <row r="27" spans="1:4">
      <c r="A27" s="705" t="s">
        <v>1185</v>
      </c>
      <c r="B27" s="705"/>
    </row>
  </sheetData>
  <pageMargins left="0.7" right="0.7" top="0.75" bottom="0.75" header="0.3" footer="0.3"/>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dimension ref="A1:C6"/>
  <sheetViews>
    <sheetView zoomScaleNormal="100" workbookViewId="0">
      <selection activeCell="B7" sqref="B7"/>
    </sheetView>
  </sheetViews>
  <sheetFormatPr defaultColWidth="7.625" defaultRowHeight="18" customHeight="1"/>
  <cols>
    <col min="1" max="1" width="8.75" style="90" bestFit="1" customWidth="1"/>
    <col min="2" max="2" width="145.125" customWidth="1"/>
  </cols>
  <sheetData>
    <row r="1" spans="1:3" s="101" customFormat="1" ht="15">
      <c r="A1" s="21">
        <v>4</v>
      </c>
      <c r="B1" s="13" t="s">
        <v>123</v>
      </c>
      <c r="C1" s="100"/>
    </row>
    <row r="2" spans="1:3" s="101" customFormat="1" ht="15">
      <c r="A2" s="25" t="s">
        <v>124</v>
      </c>
      <c r="B2" s="13" t="s">
        <v>125</v>
      </c>
      <c r="C2" s="100"/>
    </row>
    <row r="3" spans="1:3" ht="14.25">
      <c r="A3" s="9" t="s">
        <v>126</v>
      </c>
      <c r="B3" s="9" t="s">
        <v>1186</v>
      </c>
    </row>
    <row r="6" spans="1:3" ht="14.25">
      <c r="B6" s="28"/>
    </row>
  </sheetData>
  <pageMargins left="0.7" right="0.7" top="0.75" bottom="0.75" header="0.3" footer="0.3"/>
  <pageSetup paperSize="9" scale="74" orientation="landscape" r:id="rId1"/>
  <ignoredErrors>
    <ignoredError sqref="A2"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dimension ref="A1:C7"/>
  <sheetViews>
    <sheetView zoomScaleNormal="100" workbookViewId="0">
      <selection activeCell="A2" sqref="A2"/>
    </sheetView>
  </sheetViews>
  <sheetFormatPr defaultColWidth="7.625" defaultRowHeight="18" customHeight="1"/>
  <cols>
    <col min="1" max="1" width="9.875" style="90" bestFit="1" customWidth="1"/>
    <col min="2" max="2" width="132.75" customWidth="1"/>
  </cols>
  <sheetData>
    <row r="1" spans="1:3" s="101" customFormat="1" ht="15">
      <c r="A1" s="21">
        <v>5</v>
      </c>
      <c r="B1" s="13" t="s">
        <v>128</v>
      </c>
      <c r="C1" s="100"/>
    </row>
    <row r="2" spans="1:3" s="101" customFormat="1" ht="15">
      <c r="A2" s="25" t="s">
        <v>129</v>
      </c>
      <c r="B2" s="13" t="s">
        <v>130</v>
      </c>
      <c r="C2" s="100"/>
    </row>
    <row r="3" spans="1:3" ht="14.25">
      <c r="A3" s="9" t="s">
        <v>131</v>
      </c>
      <c r="B3" s="9" t="s">
        <v>132</v>
      </c>
    </row>
    <row r="4" spans="1:3" ht="14.25">
      <c r="A4" s="8" t="s">
        <v>133</v>
      </c>
      <c r="B4" s="89" t="s">
        <v>134</v>
      </c>
    </row>
    <row r="7" spans="1:3" ht="14.25">
      <c r="B7" s="28"/>
    </row>
  </sheetData>
  <hyperlinks>
    <hyperlink ref="B4" location="'Table 5.1.2'!A1" display="Operational risk own funds requirements and risk-weighted exposure amounts (EU OR1)" xr:uid="{32D35D58-DA2D-4E24-8C06-2AB963A9FD02}"/>
    <hyperlink ref="A4" location="'Table 5.1.2'!A1" display="Table 5.1.2" xr:uid="{D8DF7348-7F79-4F86-AAA6-1C2CDCB1426C}"/>
  </hyperlinks>
  <pageMargins left="0.7" right="0.7" top="0.75" bottom="0.75" header="0.3" footer="0.3"/>
  <pageSetup paperSize="9" scale="80" orientation="landscape" r:id="rId1"/>
  <ignoredErrors>
    <ignoredError sqref="A2"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dimension ref="A1:G14"/>
  <sheetViews>
    <sheetView zoomScaleNormal="100" workbookViewId="0">
      <selection activeCell="E8" sqref="E8"/>
    </sheetView>
  </sheetViews>
  <sheetFormatPr defaultColWidth="8.125" defaultRowHeight="14.25"/>
  <cols>
    <col min="1" max="1" width="9.875" customWidth="1"/>
    <col min="2" max="2" width="45.5" customWidth="1"/>
    <col min="3" max="7" width="19.625" customWidth="1"/>
  </cols>
  <sheetData>
    <row r="1" spans="1:7" ht="20.25">
      <c r="A1" s="465" t="s">
        <v>134</v>
      </c>
    </row>
    <row r="2" spans="1:7" ht="15">
      <c r="A2" s="324" t="s">
        <v>200</v>
      </c>
    </row>
    <row r="3" spans="1:7" ht="15">
      <c r="A3" s="324" t="s">
        <v>196</v>
      </c>
    </row>
    <row r="4" spans="1:7" s="466" customFormat="1">
      <c r="A4"/>
    </row>
    <row r="5" spans="1:7" ht="15">
      <c r="A5" s="921" t="s">
        <v>1187</v>
      </c>
      <c r="B5" s="921"/>
      <c r="C5" s="467" t="s">
        <v>197</v>
      </c>
      <c r="D5" s="467" t="s">
        <v>531</v>
      </c>
      <c r="E5" s="467" t="s">
        <v>198</v>
      </c>
      <c r="F5" s="467" t="s">
        <v>573</v>
      </c>
      <c r="G5" s="468" t="s">
        <v>199</v>
      </c>
    </row>
    <row r="6" spans="1:7">
      <c r="A6" s="921"/>
      <c r="B6" s="921"/>
      <c r="C6" s="922" t="s">
        <v>1188</v>
      </c>
      <c r="D6" s="922"/>
      <c r="E6" s="922"/>
      <c r="F6" s="917" t="s">
        <v>1189</v>
      </c>
      <c r="G6" s="917" t="s">
        <v>1190</v>
      </c>
    </row>
    <row r="7" spans="1:7">
      <c r="A7" s="921"/>
      <c r="B7" s="921"/>
      <c r="C7" s="469">
        <v>2021</v>
      </c>
      <c r="D7" s="469">
        <v>2022</v>
      </c>
      <c r="E7" s="469">
        <v>2023</v>
      </c>
      <c r="F7" s="917"/>
      <c r="G7" s="917"/>
    </row>
    <row r="8" spans="1:7" ht="28.5">
      <c r="A8" s="470">
        <v>1</v>
      </c>
      <c r="B8" s="471" t="s">
        <v>1191</v>
      </c>
      <c r="C8" s="484">
        <v>240.50899999999999</v>
      </c>
      <c r="D8" s="484">
        <v>235.834</v>
      </c>
      <c r="E8" s="484">
        <v>276.75900000000001</v>
      </c>
      <c r="F8" s="484">
        <v>37.655000000000001</v>
      </c>
      <c r="G8" s="484">
        <v>470.68900000000002</v>
      </c>
    </row>
    <row r="9" spans="1:7" ht="28.5">
      <c r="A9" s="470">
        <v>2</v>
      </c>
      <c r="B9" s="473" t="s">
        <v>1192</v>
      </c>
      <c r="C9" s="469"/>
      <c r="D9" s="469"/>
      <c r="E9" s="469"/>
      <c r="F9" s="469"/>
      <c r="G9" s="469"/>
    </row>
    <row r="10" spans="1:7" ht="15">
      <c r="A10" s="470">
        <v>3</v>
      </c>
      <c r="B10" s="474" t="s">
        <v>1193</v>
      </c>
      <c r="C10" s="469"/>
      <c r="D10" s="469"/>
      <c r="E10" s="469"/>
      <c r="F10" s="475"/>
      <c r="G10" s="476"/>
    </row>
    <row r="11" spans="1:7" ht="15">
      <c r="A11" s="470">
        <v>4</v>
      </c>
      <c r="B11" s="474" t="s">
        <v>1194</v>
      </c>
      <c r="C11" s="469"/>
      <c r="D11" s="469"/>
      <c r="E11" s="469"/>
      <c r="F11" s="475"/>
      <c r="G11" s="477"/>
    </row>
    <row r="12" spans="1:7" ht="28.5">
      <c r="A12" s="478">
        <v>5</v>
      </c>
      <c r="B12" s="471" t="s">
        <v>1195</v>
      </c>
      <c r="C12" s="469"/>
      <c r="D12" s="469"/>
      <c r="E12" s="469"/>
      <c r="F12" s="469"/>
      <c r="G12" s="469"/>
    </row>
    <row r="14" spans="1:7" ht="19.5" customHeight="1">
      <c r="A14" s="848" t="s">
        <v>1196</v>
      </c>
      <c r="B14" s="848"/>
      <c r="C14" s="848"/>
      <c r="D14" s="848"/>
      <c r="E14" s="848"/>
      <c r="F14" s="848"/>
      <c r="G14" s="848"/>
    </row>
  </sheetData>
  <mergeCells count="5">
    <mergeCell ref="A5:B7"/>
    <mergeCell ref="C6:E6"/>
    <mergeCell ref="F6:F7"/>
    <mergeCell ref="G6:G7"/>
    <mergeCell ref="A14:G14"/>
  </mergeCells>
  <pageMargins left="0.7" right="0.7" top="0.75" bottom="0.75" header="0.3" footer="0.3"/>
  <pageSetup paperSize="9" scale="78"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dimension ref="A1:B7"/>
  <sheetViews>
    <sheetView zoomScaleNormal="100" workbookViewId="0">
      <selection activeCell="B20" sqref="B20"/>
    </sheetView>
  </sheetViews>
  <sheetFormatPr defaultColWidth="7.625" defaultRowHeight="18" customHeight="1"/>
  <cols>
    <col min="1" max="1" width="11.875" style="18" customWidth="1"/>
    <col min="2" max="2" width="144.25" style="19" customWidth="1"/>
    <col min="3" max="16384" width="7.625" style="19"/>
  </cols>
  <sheetData>
    <row r="1" spans="1:2" s="24" customFormat="1" ht="15">
      <c r="A1" s="21">
        <v>6</v>
      </c>
      <c r="B1" s="13" t="s">
        <v>135</v>
      </c>
    </row>
    <row r="2" spans="1:2" s="24" customFormat="1" ht="15">
      <c r="A2" s="25" t="s">
        <v>136</v>
      </c>
      <c r="B2" s="13" t="s">
        <v>137</v>
      </c>
    </row>
    <row r="3" spans="1:2" s="2" customFormat="1" ht="14.25">
      <c r="A3" s="9" t="s">
        <v>138</v>
      </c>
      <c r="B3" s="9" t="s">
        <v>139</v>
      </c>
    </row>
    <row r="4" spans="1:2" ht="14.25">
      <c r="A4" s="8" t="s">
        <v>140</v>
      </c>
      <c r="B4" s="89" t="s">
        <v>141</v>
      </c>
    </row>
    <row r="7" spans="1:2" ht="11.25">
      <c r="B7" s="10"/>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pageSetup paperSize="9" scale="77" orientation="landscape" r:id="rId1"/>
  <colBreaks count="1" manualBreakCount="1">
    <brk id="2" max="5" man="1"/>
  </colBreaks>
  <ignoredErrors>
    <ignoredError sqref="A2"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dimension ref="A1:M34"/>
  <sheetViews>
    <sheetView tabSelected="1" topLeftCell="A7" zoomScaleNormal="100" workbookViewId="0">
      <selection activeCell="F20" sqref="F20"/>
    </sheetView>
  </sheetViews>
  <sheetFormatPr defaultColWidth="8.25" defaultRowHeight="14.25"/>
  <cols>
    <col min="1" max="1" width="4" customWidth="1"/>
    <col min="2" max="2" width="38.125" customWidth="1"/>
    <col min="3" max="3" width="19.625" style="136" customWidth="1"/>
    <col min="4" max="6" width="19.625" customWidth="1"/>
    <col min="7" max="7" width="45.875" customWidth="1"/>
  </cols>
  <sheetData>
    <row r="1" spans="1:7" hidden="1"/>
    <row r="2" spans="1:7" ht="15" hidden="1">
      <c r="G2" s="479"/>
    </row>
    <row r="3" spans="1:7" hidden="1">
      <c r="A3" s="910" t="s">
        <v>1197</v>
      </c>
      <c r="B3" s="925" t="s">
        <v>1198</v>
      </c>
      <c r="C3" s="926"/>
      <c r="D3" s="926"/>
      <c r="E3" s="926"/>
      <c r="F3" s="926"/>
      <c r="G3" s="52"/>
    </row>
    <row r="4" spans="1:7" hidden="1">
      <c r="A4" s="924"/>
      <c r="B4" s="927" t="s">
        <v>1199</v>
      </c>
      <c r="C4" s="928"/>
      <c r="D4" s="928"/>
      <c r="E4" s="928"/>
      <c r="F4" s="928"/>
    </row>
    <row r="5" spans="1:7" hidden="1">
      <c r="A5" s="911"/>
      <c r="B5" s="925" t="s">
        <v>1200</v>
      </c>
      <c r="C5" s="926"/>
      <c r="D5" s="926"/>
      <c r="E5" s="926"/>
      <c r="F5" s="926"/>
    </row>
    <row r="6" spans="1:7" ht="15" hidden="1">
      <c r="A6" s="480"/>
      <c r="B6" s="355"/>
      <c r="C6" s="481"/>
      <c r="D6" s="355"/>
      <c r="E6" s="355"/>
      <c r="F6" s="355"/>
    </row>
    <row r="7" spans="1:7" s="466" customFormat="1" ht="20.25">
      <c r="A7" s="465" t="s">
        <v>141</v>
      </c>
      <c r="C7" s="482"/>
    </row>
    <row r="8" spans="1:7" s="466" customFormat="1" ht="15">
      <c r="A8" s="324" t="s">
        <v>200</v>
      </c>
      <c r="C8" s="482"/>
    </row>
    <row r="9" spans="1:7" s="466" customFormat="1" ht="15">
      <c r="A9" s="324" t="s">
        <v>196</v>
      </c>
      <c r="C9" s="483"/>
    </row>
    <row r="10" spans="1:7" s="466" customFormat="1">
      <c r="A10"/>
      <c r="C10" s="483"/>
    </row>
    <row r="11" spans="1:7">
      <c r="A11" s="929" t="s">
        <v>1201</v>
      </c>
      <c r="B11" s="930"/>
      <c r="C11" s="484" t="s">
        <v>197</v>
      </c>
      <c r="D11" s="485" t="s">
        <v>531</v>
      </c>
      <c r="E11" s="485" t="s">
        <v>198</v>
      </c>
      <c r="F11" s="485" t="s">
        <v>573</v>
      </c>
    </row>
    <row r="12" spans="1:7">
      <c r="A12" s="931"/>
      <c r="B12" s="932"/>
      <c r="C12" s="935" t="s">
        <v>1202</v>
      </c>
      <c r="D12" s="936"/>
      <c r="E12" s="937"/>
      <c r="F12" s="937"/>
    </row>
    <row r="13" spans="1:7">
      <c r="A13" s="933"/>
      <c r="B13" s="934"/>
      <c r="C13" s="484" t="s">
        <v>1203</v>
      </c>
      <c r="D13" s="469" t="s">
        <v>1204</v>
      </c>
      <c r="E13" s="469" t="s">
        <v>1203</v>
      </c>
      <c r="F13" s="469" t="s">
        <v>1204</v>
      </c>
    </row>
    <row r="14" spans="1:7">
      <c r="A14" s="487">
        <v>1</v>
      </c>
      <c r="B14" s="471" t="s">
        <v>1205</v>
      </c>
      <c r="C14" s="702">
        <v>-50.419822651288271</v>
      </c>
      <c r="D14" s="484">
        <v>34.1</v>
      </c>
      <c r="E14" s="702">
        <v>5.3</v>
      </c>
      <c r="F14" s="472">
        <v>5.4</v>
      </c>
    </row>
    <row r="15" spans="1:7">
      <c r="A15" s="487">
        <v>2</v>
      </c>
      <c r="B15" s="473" t="s">
        <v>1206</v>
      </c>
      <c r="C15" s="702">
        <v>105.307375435776</v>
      </c>
      <c r="D15" s="484">
        <v>11.9</v>
      </c>
      <c r="E15" s="702">
        <v>-11.7</v>
      </c>
      <c r="F15" s="472">
        <v>-8.1999999999999993</v>
      </c>
    </row>
    <row r="16" spans="1:7">
      <c r="A16" s="487">
        <v>3</v>
      </c>
      <c r="B16" s="471" t="s">
        <v>1207</v>
      </c>
      <c r="C16" s="702">
        <v>73.069165388125185</v>
      </c>
      <c r="D16" s="484">
        <v>1.7</v>
      </c>
      <c r="E16" s="488"/>
      <c r="F16" s="488"/>
    </row>
    <row r="17" spans="1:13">
      <c r="A17" s="487">
        <v>4</v>
      </c>
      <c r="B17" s="471" t="s">
        <v>1208</v>
      </c>
      <c r="C17" s="702">
        <v>-47.361694640169141</v>
      </c>
      <c r="D17" s="484">
        <v>10.7</v>
      </c>
      <c r="E17" s="488"/>
      <c r="F17" s="488"/>
    </row>
    <row r="18" spans="1:13">
      <c r="A18" s="487">
        <v>5</v>
      </c>
      <c r="B18" s="471" t="s">
        <v>1209</v>
      </c>
      <c r="C18" s="702">
        <v>-67.326780641596201</v>
      </c>
      <c r="D18" s="484">
        <v>12.6</v>
      </c>
      <c r="E18" s="488"/>
      <c r="F18" s="488"/>
    </row>
    <row r="19" spans="1:13">
      <c r="A19" s="489">
        <v>6</v>
      </c>
      <c r="B19" s="471" t="s">
        <v>1210</v>
      </c>
      <c r="C19" s="702">
        <v>69.141664059627061</v>
      </c>
      <c r="D19" s="484">
        <v>-13.8</v>
      </c>
      <c r="E19" s="488"/>
      <c r="F19" s="488"/>
    </row>
    <row r="21" spans="1:13">
      <c r="A21" s="52"/>
      <c r="B21" s="52"/>
      <c r="C21" s="52"/>
      <c r="D21" s="52"/>
    </row>
    <row r="22" spans="1:13" ht="51.75" customHeight="1">
      <c r="A22" s="746" t="s">
        <v>1211</v>
      </c>
      <c r="B22" s="746"/>
      <c r="C22" s="746"/>
      <c r="D22" s="746"/>
    </row>
    <row r="27" spans="1:13">
      <c r="M27" s="994"/>
    </row>
    <row r="28" spans="1:13">
      <c r="M28" s="994"/>
    </row>
    <row r="29" spans="1:13">
      <c r="B29" s="923"/>
      <c r="C29" s="923"/>
      <c r="D29" s="923"/>
      <c r="M29" s="994"/>
    </row>
    <row r="30" spans="1:13">
      <c r="M30" s="994"/>
    </row>
    <row r="31" spans="1:13">
      <c r="M31" s="994"/>
    </row>
    <row r="32" spans="1:13">
      <c r="M32" s="994"/>
    </row>
    <row r="33" spans="13:13">
      <c r="M33" s="994"/>
    </row>
    <row r="34" spans="13:13">
      <c r="M34" s="994"/>
    </row>
  </sheetData>
  <mergeCells count="9">
    <mergeCell ref="B29:D29"/>
    <mergeCell ref="A22:D22"/>
    <mergeCell ref="A3:A5"/>
    <mergeCell ref="B3:F3"/>
    <mergeCell ref="B4:F4"/>
    <mergeCell ref="B5:F5"/>
    <mergeCell ref="A11:B13"/>
    <mergeCell ref="C12:D12"/>
    <mergeCell ref="E12:F12"/>
  </mergeCell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dimension ref="A1:C13"/>
  <sheetViews>
    <sheetView zoomScaleNormal="100" workbookViewId="0">
      <selection sqref="A1:B13"/>
    </sheetView>
  </sheetViews>
  <sheetFormatPr defaultColWidth="7.625" defaultRowHeight="18" customHeight="1"/>
  <cols>
    <col min="1" max="1" width="9.875" style="90" bestFit="1" customWidth="1"/>
    <col min="2" max="2" width="107" customWidth="1"/>
  </cols>
  <sheetData>
    <row r="1" spans="1:3" s="101" customFormat="1" ht="15">
      <c r="A1" s="21">
        <v>7</v>
      </c>
      <c r="B1" s="13" t="s">
        <v>142</v>
      </c>
      <c r="C1" s="100"/>
    </row>
    <row r="2" spans="1:3" s="101" customFormat="1" ht="15">
      <c r="A2" s="16" t="s">
        <v>143</v>
      </c>
      <c r="B2" s="22" t="s">
        <v>144</v>
      </c>
      <c r="C2" s="100"/>
    </row>
    <row r="3" spans="1:3" s="1" customFormat="1" ht="14.25">
      <c r="A3" s="11" t="s">
        <v>145</v>
      </c>
      <c r="B3" s="9" t="s">
        <v>146</v>
      </c>
      <c r="C3" s="99"/>
    </row>
    <row r="4" spans="1:3" ht="14.25">
      <c r="A4" s="8" t="s">
        <v>147</v>
      </c>
      <c r="B4" s="89" t="s">
        <v>148</v>
      </c>
    </row>
    <row r="5" spans="1:3" ht="14.25">
      <c r="A5" s="9" t="s">
        <v>149</v>
      </c>
      <c r="B5" s="9" t="s">
        <v>150</v>
      </c>
    </row>
    <row r="6" spans="1:3" ht="14.25">
      <c r="A6" s="8" t="s">
        <v>151</v>
      </c>
      <c r="B6" s="89" t="s">
        <v>152</v>
      </c>
    </row>
    <row r="7" spans="1:3" s="101" customFormat="1" ht="15">
      <c r="A7" s="103" t="s">
        <v>154</v>
      </c>
      <c r="B7" s="88" t="s">
        <v>155</v>
      </c>
    </row>
    <row r="8" spans="1:3" ht="14.25">
      <c r="A8" s="8" t="s">
        <v>156</v>
      </c>
      <c r="B8" s="89" t="s">
        <v>157</v>
      </c>
    </row>
    <row r="9" spans="1:3" ht="14.25">
      <c r="A9" s="8" t="s">
        <v>158</v>
      </c>
      <c r="B9" s="89" t="s">
        <v>159</v>
      </c>
    </row>
    <row r="10" spans="1:3" ht="14.25">
      <c r="A10" s="8" t="s">
        <v>160</v>
      </c>
      <c r="B10" s="89" t="s">
        <v>161</v>
      </c>
    </row>
    <row r="11" spans="1:3" ht="14.25">
      <c r="A11" s="9" t="s">
        <v>162</v>
      </c>
      <c r="B11" s="9" t="s">
        <v>163</v>
      </c>
    </row>
    <row r="13" spans="1:3" ht="14.25">
      <c r="B13" s="28"/>
    </row>
  </sheetData>
  <hyperlinks>
    <hyperlink ref="A2" location="'7.1 Liquidity requirements'!A1" display="7.1" xr:uid="{0E51AF8A-DCB2-4FBD-BBF3-EB9F299FA7AC}"/>
    <hyperlink ref="B2" location="'7.1 Liquidity requirements'!A1" display="Disclosure of liquidity requirements (Article 451a CRR)" xr:uid="{3C79E011-A42C-4C9F-BB61-98DB5D013E0F}"/>
    <hyperlink ref="A4" location="'Table 7.1.2'!A1" display="Table 7.1.2" xr:uid="{D575B013-BC92-4F84-A263-A4C7BF94AF6B}"/>
    <hyperlink ref="B4" location="'Table 7.1.2'!A1" display="Quantitative information of LCR (EU LIQ1)" xr:uid="{E400CA08-3BF0-40F3-8FA5-1974192E3178}"/>
    <hyperlink ref="A6" location="'Table 7.1.4'!A1" display="Table 7.1.4" xr:uid="{39889158-3A55-47DF-A777-7F33C4174827}"/>
    <hyperlink ref="B6" location="'Table 7.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7.2.1'!A1" display="Table 7.2.1" xr:uid="{C44189F4-F034-4030-8A41-A12A07ECFBB7}"/>
    <hyperlink ref="B8" location="'Table 7.2.1'!A1" display="Encumbered and unencumbered assets (EU AE1)" xr:uid="{3154EF5C-139A-453E-86C2-610EE033715F}"/>
    <hyperlink ref="A9" location="'Table 7.2.2'!A1" display="Table 7.2.2" xr:uid="{1F242E4B-3E7D-40C0-89E1-F0CC71836EE4}"/>
    <hyperlink ref="B9" location="'Table 7.2.2'!A1" display="Collateral received and own debt securities issued (EU AE2)" xr:uid="{11F6F416-90B4-45BE-BDE2-D6C07EF6A704}"/>
    <hyperlink ref="A10" location="'Table 7.2.3'!A1" display="Table 7.2.3" xr:uid="{E1CD1612-EC42-4389-A9AD-49135FF9F663}"/>
    <hyperlink ref="B10" location="'Table 7.2.3'!A1" display="Sources of encumbrance (EU AE3)" xr:uid="{18CBEF58-11A8-44F2-BFEC-93EB19F3DA48}"/>
  </hyperlinks>
  <pageMargins left="0.7" right="0.7" top="0.75" bottom="0.75" header="0.3" footer="0.3"/>
  <pageSetup paperSize="9" orientation="landscape" r:id="rId1"/>
  <ignoredErrors>
    <ignoredError sqref="A7 A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dimension ref="A1:C24"/>
  <sheetViews>
    <sheetView topLeftCell="A11" zoomScaleNormal="100" workbookViewId="0">
      <selection activeCell="B37" sqref="B37"/>
    </sheetView>
  </sheetViews>
  <sheetFormatPr defaultColWidth="7.625" defaultRowHeight="18" customHeight="1"/>
  <cols>
    <col min="1" max="1" width="10.375" style="90" customWidth="1"/>
    <col min="2" max="2" width="100.875" bestFit="1" customWidth="1"/>
  </cols>
  <sheetData>
    <row r="1" spans="1:3" s="101" customFormat="1" ht="15">
      <c r="A1" s="21">
        <v>2</v>
      </c>
      <c r="B1" s="13" t="s">
        <v>13</v>
      </c>
      <c r="C1" s="100"/>
    </row>
    <row r="2" spans="1:3" s="101" customFormat="1" ht="15">
      <c r="A2" s="102" t="s">
        <v>14</v>
      </c>
      <c r="B2" s="22" t="s">
        <v>15</v>
      </c>
      <c r="C2" s="100"/>
    </row>
    <row r="3" spans="1:3" ht="14.25">
      <c r="A3" s="8" t="s">
        <v>16</v>
      </c>
      <c r="B3" s="89" t="s">
        <v>17</v>
      </c>
      <c r="C3" s="99"/>
    </row>
    <row r="4" spans="1:3" s="101" customFormat="1" ht="15">
      <c r="A4" s="87" t="s">
        <v>18</v>
      </c>
      <c r="B4" s="88" t="s">
        <v>19</v>
      </c>
      <c r="C4" s="100"/>
    </row>
    <row r="5" spans="1:3" ht="14.25">
      <c r="A5" s="8" t="s">
        <v>20</v>
      </c>
      <c r="B5" s="89" t="s">
        <v>21</v>
      </c>
      <c r="C5" s="99"/>
    </row>
    <row r="6" spans="1:3" s="101" customFormat="1" ht="15">
      <c r="A6" s="102" t="s">
        <v>22</v>
      </c>
      <c r="B6" s="22" t="s">
        <v>23</v>
      </c>
      <c r="C6" s="100"/>
    </row>
    <row r="7" spans="1:3" ht="14.25">
      <c r="A7" s="8" t="s">
        <v>24</v>
      </c>
      <c r="B7" s="89" t="s">
        <v>25</v>
      </c>
      <c r="C7" s="99"/>
    </row>
    <row r="8" spans="1:3" s="1" customFormat="1" ht="14.25">
      <c r="A8" s="8" t="s">
        <v>26</v>
      </c>
      <c r="B8" s="89" t="s">
        <v>27</v>
      </c>
      <c r="C8" s="99"/>
    </row>
    <row r="9" spans="1:3" s="1" customFormat="1" ht="14.25">
      <c r="A9" s="8" t="s">
        <v>28</v>
      </c>
      <c r="B9" s="89" t="s">
        <v>29</v>
      </c>
      <c r="C9" s="99"/>
    </row>
    <row r="10" spans="1:3" s="1" customFormat="1" ht="14.25">
      <c r="A10" s="9" t="s">
        <v>30</v>
      </c>
      <c r="B10" s="9" t="s">
        <v>282</v>
      </c>
      <c r="C10" s="99"/>
    </row>
    <row r="11" spans="1:3" s="101" customFormat="1" ht="15">
      <c r="A11" s="103" t="s">
        <v>32</v>
      </c>
      <c r="B11" s="88" t="s">
        <v>33</v>
      </c>
      <c r="C11" s="100"/>
    </row>
    <row r="12" spans="1:3" ht="14.25">
      <c r="A12" s="8" t="s">
        <v>34</v>
      </c>
      <c r="B12" s="89" t="s">
        <v>35</v>
      </c>
      <c r="C12" s="99"/>
    </row>
    <row r="13" spans="1:3" ht="14.25">
      <c r="A13" s="8" t="s">
        <v>36</v>
      </c>
      <c r="B13" s="89" t="s">
        <v>37</v>
      </c>
      <c r="C13" s="99"/>
    </row>
    <row r="14" spans="1:3" s="101" customFormat="1" ht="15">
      <c r="A14" s="103" t="s">
        <v>38</v>
      </c>
      <c r="B14" s="88" t="s">
        <v>39</v>
      </c>
      <c r="C14" s="100"/>
    </row>
    <row r="15" spans="1:3" ht="14.25" customHeight="1">
      <c r="A15" s="8" t="s">
        <v>40</v>
      </c>
      <c r="B15" s="89" t="s">
        <v>41</v>
      </c>
      <c r="C15" s="99"/>
    </row>
    <row r="16" spans="1:3" ht="14.25" customHeight="1">
      <c r="A16" s="8" t="s">
        <v>283</v>
      </c>
      <c r="B16" s="89" t="s">
        <v>284</v>
      </c>
      <c r="C16" s="99"/>
    </row>
    <row r="17" spans="1:3" s="101" customFormat="1" ht="15">
      <c r="A17" s="103" t="s">
        <v>42</v>
      </c>
      <c r="B17" s="88" t="s">
        <v>43</v>
      </c>
      <c r="C17" s="100"/>
    </row>
    <row r="18" spans="1:3" ht="14.25">
      <c r="A18" s="8" t="s">
        <v>44</v>
      </c>
      <c r="B18" s="89" t="s">
        <v>45</v>
      </c>
      <c r="C18" s="99"/>
    </row>
    <row r="19" spans="1:3" ht="14.25">
      <c r="A19" s="8" t="s">
        <v>46</v>
      </c>
      <c r="B19" s="89" t="s">
        <v>47</v>
      </c>
      <c r="C19" s="99"/>
    </row>
    <row r="20" spans="1:3" ht="14.25">
      <c r="A20" s="8" t="s">
        <v>48</v>
      </c>
      <c r="B20" s="89" t="s">
        <v>49</v>
      </c>
      <c r="C20" s="99"/>
    </row>
    <row r="21" spans="1:3" ht="14.25">
      <c r="A21" s="9" t="s">
        <v>50</v>
      </c>
      <c r="B21" s="9" t="s">
        <v>51</v>
      </c>
      <c r="C21" s="99"/>
    </row>
    <row r="24" spans="1:3" ht="14.25">
      <c r="B24" s="28"/>
      <c r="C24" s="28"/>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pageSetup paperSize="9" orientation="landscape" r:id="rId1"/>
  <ignoredErrors>
    <ignoredError sqref="A2 A4 A6 A11 A14 A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dimension ref="A1:C8"/>
  <sheetViews>
    <sheetView zoomScaleNormal="100" workbookViewId="0">
      <selection sqref="A1:B6"/>
    </sheetView>
  </sheetViews>
  <sheetFormatPr defaultColWidth="7.625" defaultRowHeight="11.25"/>
  <cols>
    <col min="1" max="1" width="11.875" style="18" customWidth="1"/>
    <col min="2" max="2" width="132.75" style="19" customWidth="1"/>
    <col min="3" max="16384" width="7.625" style="19"/>
  </cols>
  <sheetData>
    <row r="1" spans="1:3" s="24" customFormat="1" ht="15">
      <c r="A1" s="490">
        <v>7</v>
      </c>
      <c r="B1" s="491" t="s">
        <v>142</v>
      </c>
      <c r="C1" s="23"/>
    </row>
    <row r="2" spans="1:3" s="24" customFormat="1" ht="15">
      <c r="A2" s="492" t="s">
        <v>143</v>
      </c>
      <c r="B2" s="491" t="s">
        <v>144</v>
      </c>
      <c r="C2" s="23"/>
    </row>
    <row r="3" spans="1:3" s="2" customFormat="1" ht="14.25">
      <c r="A3" s="11" t="s">
        <v>145</v>
      </c>
      <c r="B3" s="9" t="s">
        <v>146</v>
      </c>
      <c r="C3" s="17"/>
    </row>
    <row r="4" spans="1:3" ht="14.25">
      <c r="A4" s="8" t="s">
        <v>147</v>
      </c>
      <c r="B4" s="89" t="s">
        <v>148</v>
      </c>
    </row>
    <row r="5" spans="1:3" ht="14.25">
      <c r="A5" s="9" t="s">
        <v>149</v>
      </c>
      <c r="B5" s="9" t="s">
        <v>150</v>
      </c>
    </row>
    <row r="6" spans="1:3" ht="14.25">
      <c r="A6" s="8" t="s">
        <v>151</v>
      </c>
      <c r="B6" s="89" t="s">
        <v>152</v>
      </c>
    </row>
    <row r="8" spans="1:3">
      <c r="B8" s="10"/>
    </row>
  </sheetData>
  <hyperlinks>
    <hyperlink ref="A6" location="'Table 7.1.4'!A1" display="Table 7.1.4" xr:uid="{516FB96F-7CDF-4B9A-95B5-D37F4124C627}"/>
    <hyperlink ref="B6" location="'Table 7.1.4'!A1" display="Net Stable Funding Ratio (EU LIQ2)" xr:uid="{5C548096-B373-4DE4-AA75-3D7ADEC44AF4}"/>
    <hyperlink ref="A4" location="'Table 7.1.2'!A1" display="Table 7.1.2" xr:uid="{1D70F804-1A99-4363-821C-858A3B5B1330}"/>
    <hyperlink ref="B4" location="'Table 7.1.2'!A1" display="Quantitative information of LCR (EU LIQ1)" xr:uid="{A1C82752-24AB-4FF2-931B-C6237D5323F8}"/>
  </hyperlinks>
  <pageMargins left="0.7" right="0.7" top="0.75" bottom="0.75" header="0.3" footer="0.3"/>
  <pageSetup paperSize="9" scale="83" orientation="landscape" r:id="rId1"/>
  <ignoredErrors>
    <ignoredError sqref="A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dimension ref="A1:T42"/>
  <sheetViews>
    <sheetView zoomScale="98" zoomScaleNormal="98" workbookViewId="0">
      <selection activeCell="C14" sqref="C14"/>
    </sheetView>
  </sheetViews>
  <sheetFormatPr defaultColWidth="8.125" defaultRowHeight="14.25"/>
  <cols>
    <col min="1" max="1" width="7.625" customWidth="1"/>
    <col min="2" max="2" width="57" customWidth="1"/>
    <col min="3" max="10" width="16.375" customWidth="1"/>
  </cols>
  <sheetData>
    <row r="1" spans="1:10" ht="20.25">
      <c r="A1" s="128" t="s">
        <v>148</v>
      </c>
    </row>
    <row r="2" spans="1:10" ht="15">
      <c r="A2" s="493" t="s">
        <v>196</v>
      </c>
    </row>
    <row r="3" spans="1:10">
      <c r="A3" s="131" t="s">
        <v>1212</v>
      </c>
    </row>
    <row r="4" spans="1:10">
      <c r="A4" s="351"/>
    </row>
    <row r="5" spans="1:10" ht="15">
      <c r="A5" s="494"/>
      <c r="C5" s="378" t="s">
        <v>197</v>
      </c>
      <c r="D5" s="378" t="s">
        <v>531</v>
      </c>
      <c r="E5" s="378" t="s">
        <v>198</v>
      </c>
      <c r="F5" s="378" t="s">
        <v>573</v>
      </c>
      <c r="G5" s="378" t="s">
        <v>199</v>
      </c>
      <c r="H5" s="378" t="s">
        <v>574</v>
      </c>
      <c r="I5" s="378" t="s">
        <v>575</v>
      </c>
      <c r="J5" s="378" t="s">
        <v>576</v>
      </c>
    </row>
    <row r="6" spans="1:10" ht="15">
      <c r="B6" s="493"/>
      <c r="C6" s="940" t="s">
        <v>1213</v>
      </c>
      <c r="D6" s="940"/>
      <c r="E6" s="940"/>
      <c r="F6" s="940"/>
      <c r="G6" s="941" t="s">
        <v>1214</v>
      </c>
      <c r="H6" s="942"/>
      <c r="I6" s="942"/>
      <c r="J6" s="943"/>
    </row>
    <row r="7" spans="1:10">
      <c r="A7" s="214" t="s">
        <v>1215</v>
      </c>
      <c r="B7" s="495" t="s">
        <v>1216</v>
      </c>
      <c r="C7" s="32" t="s">
        <v>1217</v>
      </c>
      <c r="D7" s="32" t="s">
        <v>1218</v>
      </c>
      <c r="E7" s="32" t="s">
        <v>1219</v>
      </c>
      <c r="F7" s="32" t="s">
        <v>1220</v>
      </c>
      <c r="G7" s="32" t="s">
        <v>1217</v>
      </c>
      <c r="H7" s="32" t="s">
        <v>1218</v>
      </c>
      <c r="I7" s="32" t="s">
        <v>1219</v>
      </c>
      <c r="J7" s="32" t="s">
        <v>1220</v>
      </c>
    </row>
    <row r="8" spans="1:10">
      <c r="A8" s="214" t="s">
        <v>1221</v>
      </c>
      <c r="B8" s="495" t="s">
        <v>1222</v>
      </c>
      <c r="C8" s="496">
        <v>12</v>
      </c>
      <c r="D8" s="496">
        <v>12</v>
      </c>
      <c r="E8" s="496">
        <v>12</v>
      </c>
      <c r="F8" s="496">
        <v>12</v>
      </c>
      <c r="G8" s="496">
        <v>12</v>
      </c>
      <c r="H8" s="496">
        <v>12</v>
      </c>
      <c r="I8" s="496">
        <v>12</v>
      </c>
      <c r="J8" s="496">
        <v>12</v>
      </c>
    </row>
    <row r="9" spans="1:10">
      <c r="A9" s="938" t="s">
        <v>1223</v>
      </c>
      <c r="B9" s="938"/>
      <c r="C9" s="938"/>
      <c r="D9" s="938"/>
      <c r="E9" s="938"/>
      <c r="F9" s="938"/>
      <c r="G9" s="938"/>
      <c r="H9" s="938"/>
      <c r="I9" s="938"/>
      <c r="J9" s="938"/>
    </row>
    <row r="10" spans="1:10" ht="28.5">
      <c r="A10" s="497">
        <v>1</v>
      </c>
      <c r="B10" s="42" t="s">
        <v>1224</v>
      </c>
      <c r="C10" s="944" t="s">
        <v>441</v>
      </c>
      <c r="D10" s="945"/>
      <c r="E10" s="945"/>
      <c r="F10" s="946"/>
      <c r="G10" s="498">
        <v>1783.4206515399999</v>
      </c>
      <c r="H10" s="660">
        <v>1838.9602899566667</v>
      </c>
      <c r="I10" s="660">
        <v>1811.25655704</v>
      </c>
      <c r="J10" s="660">
        <v>1741.1673137066666</v>
      </c>
    </row>
    <row r="11" spans="1:10">
      <c r="A11" s="938" t="s">
        <v>1225</v>
      </c>
      <c r="B11" s="938"/>
      <c r="C11" s="939"/>
      <c r="D11" s="939"/>
      <c r="E11" s="939"/>
      <c r="F11" s="939"/>
      <c r="G11" s="939"/>
      <c r="H11" s="939"/>
      <c r="I11" s="939"/>
      <c r="J11" s="939"/>
    </row>
    <row r="12" spans="1:10" ht="14.1" customHeight="1">
      <c r="A12" s="497">
        <v>2</v>
      </c>
      <c r="B12" s="42" t="s">
        <v>1226</v>
      </c>
      <c r="C12" s="660">
        <v>3933.5893869066672</v>
      </c>
      <c r="D12" s="660">
        <v>4014.1481806566671</v>
      </c>
      <c r="E12" s="660">
        <v>4044.3181939066662</v>
      </c>
      <c r="F12" s="660">
        <v>4051.6225034899999</v>
      </c>
      <c r="G12" s="660">
        <v>263.69427665416663</v>
      </c>
      <c r="H12" s="660">
        <v>277.11375126666667</v>
      </c>
      <c r="I12" s="660">
        <v>290.18275139999997</v>
      </c>
      <c r="J12" s="660">
        <v>297.93248242499999</v>
      </c>
    </row>
    <row r="13" spans="1:10">
      <c r="A13" s="497">
        <v>3</v>
      </c>
      <c r="B13" s="500" t="s">
        <v>1227</v>
      </c>
      <c r="C13" s="660">
        <v>2241.77554208333</v>
      </c>
      <c r="D13" s="660">
        <v>2305.2574384166664</v>
      </c>
      <c r="E13" s="660">
        <v>2348.299043</v>
      </c>
      <c r="F13" s="660">
        <v>2382.6206004166665</v>
      </c>
      <c r="G13" s="660">
        <v>112.08877710416664</v>
      </c>
      <c r="H13" s="660">
        <v>115.26287182083333</v>
      </c>
      <c r="I13" s="660">
        <v>117.414952</v>
      </c>
      <c r="J13" s="660">
        <v>119.13102989583332</v>
      </c>
    </row>
    <row r="14" spans="1:10">
      <c r="A14" s="497">
        <v>4</v>
      </c>
      <c r="B14" s="500" t="s">
        <v>1228</v>
      </c>
      <c r="C14" s="660">
        <v>1284.6925431666668</v>
      </c>
      <c r="D14" s="660">
        <v>1374.6106380833332</v>
      </c>
      <c r="E14" s="660">
        <v>1465.4214896666667</v>
      </c>
      <c r="F14" s="660">
        <v>1520.932045</v>
      </c>
      <c r="G14" s="660">
        <v>151.60549955000002</v>
      </c>
      <c r="H14" s="660">
        <v>161.85087936250002</v>
      </c>
      <c r="I14" s="660">
        <v>172.7677993166667</v>
      </c>
      <c r="J14" s="660">
        <v>178.80145252916668</v>
      </c>
    </row>
    <row r="15" spans="1:10">
      <c r="A15" s="497">
        <v>5</v>
      </c>
      <c r="B15" s="42" t="s">
        <v>1229</v>
      </c>
      <c r="C15" s="660">
        <v>897.7305661150001</v>
      </c>
      <c r="D15" s="660">
        <v>987.06089603166674</v>
      </c>
      <c r="E15" s="660">
        <v>1030.187630615</v>
      </c>
      <c r="F15" s="660">
        <v>1040.7299249483333</v>
      </c>
      <c r="G15" s="660">
        <v>589.5479332650001</v>
      </c>
      <c r="H15" s="660">
        <v>673.28504198166672</v>
      </c>
      <c r="I15" s="660">
        <v>723.17682989833315</v>
      </c>
      <c r="J15" s="660">
        <v>726.60642996500007</v>
      </c>
    </row>
    <row r="16" spans="1:10" ht="28.5">
      <c r="A16" s="497">
        <v>6</v>
      </c>
      <c r="B16" s="500" t="s">
        <v>1230</v>
      </c>
      <c r="C16" s="501">
        <v>0</v>
      </c>
      <c r="D16" s="501">
        <v>0</v>
      </c>
      <c r="E16" s="501">
        <v>0</v>
      </c>
      <c r="F16" s="501">
        <v>0</v>
      </c>
      <c r="G16" s="501">
        <v>0</v>
      </c>
      <c r="H16" s="501">
        <v>0</v>
      </c>
      <c r="I16" s="501">
        <v>0</v>
      </c>
      <c r="J16" s="501">
        <v>0</v>
      </c>
    </row>
    <row r="17" spans="1:20">
      <c r="A17" s="497">
        <v>7</v>
      </c>
      <c r="B17" s="500" t="s">
        <v>1231</v>
      </c>
      <c r="C17" s="660">
        <v>809.24434919833334</v>
      </c>
      <c r="D17" s="660">
        <v>888.70691219833338</v>
      </c>
      <c r="E17" s="660">
        <v>936.50036669833321</v>
      </c>
      <c r="F17" s="660">
        <v>987.15760611499991</v>
      </c>
      <c r="G17" s="660">
        <v>501.06171634833339</v>
      </c>
      <c r="H17" s="660">
        <v>574.93105814833336</v>
      </c>
      <c r="I17" s="660">
        <v>629.48956598166671</v>
      </c>
      <c r="J17" s="660">
        <v>673.03411113166669</v>
      </c>
    </row>
    <row r="18" spans="1:20">
      <c r="A18" s="497">
        <v>8</v>
      </c>
      <c r="B18" s="500" t="s">
        <v>1232</v>
      </c>
      <c r="C18" s="660">
        <v>88.486216916666677</v>
      </c>
      <c r="D18" s="660">
        <v>98.353983833333331</v>
      </c>
      <c r="E18" s="660">
        <v>93.687263916666666</v>
      </c>
      <c r="F18" s="660">
        <v>53.572318833333334</v>
      </c>
      <c r="G18" s="660">
        <v>88.486216916666677</v>
      </c>
      <c r="H18" s="660">
        <v>98.353983833333331</v>
      </c>
      <c r="I18" s="660">
        <v>93.687263916666666</v>
      </c>
      <c r="J18" s="660">
        <v>53.572318833333334</v>
      </c>
    </row>
    <row r="19" spans="1:20">
      <c r="A19" s="497">
        <v>9</v>
      </c>
      <c r="B19" s="500" t="s">
        <v>1233</v>
      </c>
      <c r="C19" s="948"/>
      <c r="D19" s="948"/>
      <c r="E19" s="948"/>
      <c r="F19" s="948"/>
      <c r="G19" s="498">
        <v>0.37779345916666668</v>
      </c>
      <c r="H19" s="498">
        <v>0.3953520425</v>
      </c>
      <c r="I19" s="498">
        <v>0.3953520425</v>
      </c>
      <c r="J19" s="498">
        <v>6.6596167499999998E-2</v>
      </c>
    </row>
    <row r="20" spans="1:20">
      <c r="A20" s="497">
        <v>10</v>
      </c>
      <c r="B20" s="42" t="s">
        <v>1234</v>
      </c>
      <c r="C20" s="660">
        <v>542.08793900000001</v>
      </c>
      <c r="D20" s="660">
        <v>560.34138841666663</v>
      </c>
      <c r="E20" s="660">
        <v>582.19668875000002</v>
      </c>
      <c r="F20" s="660">
        <v>602.80598625000005</v>
      </c>
      <c r="G20" s="660">
        <v>101.73493274166667</v>
      </c>
      <c r="H20" s="660">
        <v>105.14368064583333</v>
      </c>
      <c r="I20" s="660">
        <v>112.31432620833333</v>
      </c>
      <c r="J20" s="660">
        <v>119.18064825416668</v>
      </c>
    </row>
    <row r="21" spans="1:20" ht="28.5">
      <c r="A21" s="497">
        <v>11</v>
      </c>
      <c r="B21" s="500" t="s">
        <v>1235</v>
      </c>
      <c r="C21" s="660">
        <v>53.182518999999999</v>
      </c>
      <c r="D21" s="661">
        <v>51.440336666666667</v>
      </c>
      <c r="E21" s="660">
        <v>48.815564000000002</v>
      </c>
      <c r="F21" s="661">
        <v>46.032598916666664</v>
      </c>
      <c r="G21" s="660">
        <v>53.182518999999999</v>
      </c>
      <c r="H21" s="661">
        <v>51.440336666666667</v>
      </c>
      <c r="I21" s="660">
        <v>48.815564000000002</v>
      </c>
      <c r="J21" s="661">
        <v>46.032598916666664</v>
      </c>
    </row>
    <row r="22" spans="1:20">
      <c r="A22" s="497">
        <v>12</v>
      </c>
      <c r="B22" s="500" t="s">
        <v>1236</v>
      </c>
      <c r="C22" s="501">
        <v>0</v>
      </c>
      <c r="D22" s="501">
        <v>0</v>
      </c>
      <c r="E22" s="501">
        <v>0</v>
      </c>
      <c r="F22" s="501">
        <v>0</v>
      </c>
      <c r="G22" s="501">
        <v>0</v>
      </c>
      <c r="H22" s="501">
        <v>0</v>
      </c>
      <c r="I22" s="501">
        <v>0</v>
      </c>
      <c r="J22" s="501">
        <v>0</v>
      </c>
    </row>
    <row r="23" spans="1:20">
      <c r="A23" s="497">
        <v>13</v>
      </c>
      <c r="B23" s="500" t="s">
        <v>1237</v>
      </c>
      <c r="C23" s="661">
        <v>488.90541999999999</v>
      </c>
      <c r="D23" s="660">
        <v>508.90105175000002</v>
      </c>
      <c r="E23" s="660">
        <v>533.38112475000003</v>
      </c>
      <c r="F23" s="660">
        <v>556.7733873333334</v>
      </c>
      <c r="G23" s="660">
        <v>48.552413741666669</v>
      </c>
      <c r="H23" s="660">
        <v>53.703343979166661</v>
      </c>
      <c r="I23" s="660">
        <v>63.498762208333339</v>
      </c>
      <c r="J23" s="660">
        <v>73.148049337499998</v>
      </c>
    </row>
    <row r="24" spans="1:20">
      <c r="A24" s="497">
        <v>14</v>
      </c>
      <c r="B24" s="42" t="s">
        <v>1238</v>
      </c>
      <c r="C24" s="660">
        <v>15.917424499999999</v>
      </c>
      <c r="D24" s="660">
        <v>16.156935583333333</v>
      </c>
      <c r="E24" s="661">
        <v>16.082856416666665</v>
      </c>
      <c r="F24" s="660">
        <v>15.810155166666666</v>
      </c>
      <c r="G24" s="660">
        <v>2.5905913333333337</v>
      </c>
      <c r="H24" s="661">
        <v>3.0071165</v>
      </c>
      <c r="I24" s="660">
        <v>3.1737115</v>
      </c>
      <c r="J24" s="660">
        <v>3.1737115</v>
      </c>
      <c r="K24" s="949"/>
      <c r="L24" s="949"/>
      <c r="M24" s="949"/>
      <c r="N24" s="949"/>
      <c r="O24" s="949"/>
      <c r="P24" s="949"/>
      <c r="Q24" s="949"/>
      <c r="R24" s="949"/>
      <c r="S24" s="949"/>
      <c r="T24" s="949"/>
    </row>
    <row r="25" spans="1:20">
      <c r="A25" s="497">
        <v>15</v>
      </c>
      <c r="B25" s="42" t="s">
        <v>1239</v>
      </c>
      <c r="C25" s="660">
        <v>281.81390966666669</v>
      </c>
      <c r="D25" s="660">
        <v>275.45565641666667</v>
      </c>
      <c r="E25" s="660">
        <v>278.36097591666669</v>
      </c>
      <c r="F25" s="660">
        <v>290.11495424999998</v>
      </c>
      <c r="G25" s="660">
        <v>23.101556764022067</v>
      </c>
      <c r="H25" s="660">
        <v>22.445234452807451</v>
      </c>
      <c r="I25" s="660">
        <v>22.102629425217671</v>
      </c>
      <c r="J25" s="661">
        <v>22.399016571483362</v>
      </c>
    </row>
    <row r="26" spans="1:20">
      <c r="A26" s="502">
        <v>16</v>
      </c>
      <c r="B26" s="503" t="s">
        <v>1240</v>
      </c>
      <c r="C26" s="950"/>
      <c r="D26" s="950"/>
      <c r="E26" s="950"/>
      <c r="F26" s="950"/>
      <c r="G26" s="498">
        <v>981.04708633152677</v>
      </c>
      <c r="H26" s="498">
        <v>1081.39017841486</v>
      </c>
      <c r="I26" s="498">
        <v>1151.3456028315265</v>
      </c>
      <c r="J26" s="498">
        <v>1169.35888491486</v>
      </c>
    </row>
    <row r="27" spans="1:20">
      <c r="A27" s="938" t="s">
        <v>1241</v>
      </c>
      <c r="B27" s="938"/>
      <c r="C27" s="938"/>
      <c r="D27" s="938"/>
      <c r="E27" s="938"/>
      <c r="F27" s="938"/>
      <c r="G27" s="938"/>
      <c r="H27" s="938"/>
      <c r="I27" s="938"/>
      <c r="J27" s="938"/>
    </row>
    <row r="28" spans="1:20">
      <c r="A28" s="497">
        <v>17</v>
      </c>
      <c r="B28" s="499" t="s">
        <v>1242</v>
      </c>
      <c r="C28" s="661">
        <v>0</v>
      </c>
      <c r="D28" s="661">
        <v>0</v>
      </c>
      <c r="E28" s="661">
        <v>0</v>
      </c>
      <c r="F28" s="661">
        <v>0</v>
      </c>
      <c r="G28" s="501">
        <v>0</v>
      </c>
      <c r="H28" s="501">
        <v>0</v>
      </c>
      <c r="I28" s="501">
        <v>0</v>
      </c>
      <c r="J28" s="501">
        <v>0</v>
      </c>
    </row>
    <row r="29" spans="1:20">
      <c r="A29" s="497">
        <v>18</v>
      </c>
      <c r="B29" s="499" t="s">
        <v>1243</v>
      </c>
      <c r="C29" s="661">
        <v>74.188147416666666</v>
      </c>
      <c r="D29" s="661">
        <v>73.32976716666667</v>
      </c>
      <c r="E29" s="661">
        <v>79.980049750000006</v>
      </c>
      <c r="F29" s="661">
        <v>70.083222083333325</v>
      </c>
      <c r="G29" s="661">
        <v>60.938810333333336</v>
      </c>
      <c r="H29" s="661">
        <v>59.6291005</v>
      </c>
      <c r="I29" s="661">
        <v>65.746665291666659</v>
      </c>
      <c r="J29" s="661">
        <v>55.892743541666661</v>
      </c>
    </row>
    <row r="30" spans="1:20">
      <c r="A30" s="497">
        <v>19</v>
      </c>
      <c r="B30" s="499" t="s">
        <v>1244</v>
      </c>
      <c r="C30" s="661">
        <v>37.426411833333333</v>
      </c>
      <c r="D30" s="661">
        <v>49.990713999999997</v>
      </c>
      <c r="E30" s="661">
        <v>51.053600250000002</v>
      </c>
      <c r="F30" s="661">
        <v>51.139227416666664</v>
      </c>
      <c r="G30" s="661">
        <v>37.215350749999999</v>
      </c>
      <c r="H30" s="661">
        <v>49.770072916666663</v>
      </c>
      <c r="I30" s="661">
        <v>50.831157416666663</v>
      </c>
      <c r="J30" s="661">
        <v>50.914039000000002</v>
      </c>
    </row>
    <row r="31" spans="1:20" ht="57">
      <c r="A31" s="499" t="s">
        <v>1245</v>
      </c>
      <c r="B31" s="499" t="s">
        <v>1246</v>
      </c>
      <c r="C31" s="504"/>
      <c r="D31" s="504"/>
      <c r="E31" s="504"/>
      <c r="F31" s="504"/>
      <c r="G31" s="501">
        <v>0</v>
      </c>
      <c r="H31" s="501">
        <v>0</v>
      </c>
      <c r="I31" s="501">
        <v>0</v>
      </c>
      <c r="J31" s="501">
        <v>0</v>
      </c>
    </row>
    <row r="32" spans="1:20">
      <c r="A32" s="499" t="s">
        <v>1247</v>
      </c>
      <c r="B32" s="499" t="s">
        <v>1248</v>
      </c>
      <c r="C32" s="504"/>
      <c r="D32" s="504"/>
      <c r="E32" s="504"/>
      <c r="F32" s="504"/>
      <c r="G32" s="501">
        <v>0</v>
      </c>
      <c r="H32" s="501">
        <v>0</v>
      </c>
      <c r="I32" s="501">
        <v>0</v>
      </c>
      <c r="J32" s="501">
        <v>0</v>
      </c>
    </row>
    <row r="33" spans="1:10">
      <c r="A33" s="41">
        <v>20</v>
      </c>
      <c r="B33" s="42" t="s">
        <v>1249</v>
      </c>
      <c r="C33" s="661">
        <v>111.61455925</v>
      </c>
      <c r="D33" s="661">
        <v>123.32048116666667</v>
      </c>
      <c r="E33" s="661">
        <v>131.03364999999999</v>
      </c>
      <c r="F33" s="661">
        <v>121.2224495</v>
      </c>
      <c r="G33" s="661">
        <v>98.154160708333322</v>
      </c>
      <c r="H33" s="661">
        <v>109.39917320833332</v>
      </c>
      <c r="I33" s="661">
        <v>116.57782245833333</v>
      </c>
      <c r="J33" s="661">
        <v>106.80678204166666</v>
      </c>
    </row>
    <row r="34" spans="1:10">
      <c r="A34" s="499" t="s">
        <v>322</v>
      </c>
      <c r="B34" s="500" t="s">
        <v>1250</v>
      </c>
      <c r="C34" s="501">
        <v>0</v>
      </c>
      <c r="D34" s="501">
        <v>0</v>
      </c>
      <c r="E34" s="501">
        <v>0</v>
      </c>
      <c r="F34" s="501">
        <v>0</v>
      </c>
      <c r="G34" s="501">
        <v>0</v>
      </c>
      <c r="H34" s="501">
        <v>0</v>
      </c>
      <c r="I34" s="501">
        <v>0</v>
      </c>
      <c r="J34" s="501">
        <v>0</v>
      </c>
    </row>
    <row r="35" spans="1:10">
      <c r="A35" s="499" t="s">
        <v>324</v>
      </c>
      <c r="B35" s="500" t="s">
        <v>1251</v>
      </c>
      <c r="C35" s="501">
        <v>0</v>
      </c>
      <c r="D35" s="501">
        <v>0</v>
      </c>
      <c r="E35" s="501">
        <v>0</v>
      </c>
      <c r="F35" s="501">
        <v>0</v>
      </c>
      <c r="G35" s="501">
        <v>0</v>
      </c>
      <c r="H35" s="501">
        <v>0</v>
      </c>
      <c r="I35" s="501">
        <v>0</v>
      </c>
      <c r="J35" s="501">
        <v>0</v>
      </c>
    </row>
    <row r="36" spans="1:10">
      <c r="A36" s="499" t="s">
        <v>326</v>
      </c>
      <c r="B36" s="500" t="s">
        <v>1252</v>
      </c>
      <c r="C36" s="661">
        <v>111.61455925</v>
      </c>
      <c r="D36" s="661">
        <v>123.32048125</v>
      </c>
      <c r="E36" s="661">
        <v>131.03365008333333</v>
      </c>
      <c r="F36" s="661">
        <v>121.2224495</v>
      </c>
      <c r="G36" s="661">
        <v>98.154160708333322</v>
      </c>
      <c r="H36" s="661">
        <v>109.39917320833332</v>
      </c>
      <c r="I36" s="661">
        <v>116.57782245833333</v>
      </c>
      <c r="J36" s="661">
        <v>106.80678204166666</v>
      </c>
    </row>
    <row r="37" spans="1:10" ht="15">
      <c r="A37" s="951" t="s">
        <v>1253</v>
      </c>
      <c r="B37" s="951"/>
      <c r="C37" s="951"/>
      <c r="D37" s="951"/>
      <c r="E37" s="951"/>
      <c r="F37" s="951"/>
      <c r="G37" s="951"/>
      <c r="H37" s="951"/>
      <c r="I37" s="951"/>
      <c r="J37" s="951"/>
    </row>
    <row r="38" spans="1:10">
      <c r="A38" s="190">
        <v>21</v>
      </c>
      <c r="B38" s="129" t="s">
        <v>1254</v>
      </c>
      <c r="C38" s="947"/>
      <c r="D38" s="947"/>
      <c r="E38" s="947"/>
      <c r="F38" s="947"/>
      <c r="G38" s="505">
        <v>1783.4206516233332</v>
      </c>
      <c r="H38" s="505">
        <v>1838.9602899566667</v>
      </c>
      <c r="I38" s="505">
        <v>1811.25655704</v>
      </c>
      <c r="J38" s="505">
        <v>1741.16731379</v>
      </c>
    </row>
    <row r="39" spans="1:10">
      <c r="A39" s="190">
        <v>22</v>
      </c>
      <c r="B39" s="42" t="s">
        <v>1255</v>
      </c>
      <c r="C39" s="947"/>
      <c r="D39" s="947"/>
      <c r="E39" s="947"/>
      <c r="F39" s="947"/>
      <c r="G39" s="505">
        <v>882.8929257065264</v>
      </c>
      <c r="H39" s="505">
        <v>971.9910052898598</v>
      </c>
      <c r="I39" s="505">
        <v>1034.7677804565265</v>
      </c>
      <c r="J39" s="505">
        <v>1062.5521029565264</v>
      </c>
    </row>
    <row r="40" spans="1:10">
      <c r="A40" s="190">
        <v>23</v>
      </c>
      <c r="B40" s="42" t="s">
        <v>1256</v>
      </c>
      <c r="C40" s="947"/>
      <c r="D40" s="947"/>
      <c r="E40" s="947"/>
      <c r="F40" s="947"/>
      <c r="G40" s="506">
        <v>2.0519200383507199</v>
      </c>
      <c r="H40" s="506">
        <v>1.9336146817673907</v>
      </c>
      <c r="I40" s="506">
        <v>1.786222634865364</v>
      </c>
      <c r="J40" s="506">
        <v>1.6521198091986975</v>
      </c>
    </row>
    <row r="42" spans="1:10">
      <c r="A42" s="923"/>
      <c r="B42" s="923"/>
      <c r="C42" s="923"/>
      <c r="D42" s="923"/>
      <c r="E42" s="923"/>
      <c r="F42" s="923"/>
      <c r="G42" s="923"/>
    </row>
  </sheetData>
  <mergeCells count="16">
    <mergeCell ref="C39:F39"/>
    <mergeCell ref="C40:F40"/>
    <mergeCell ref="A42:G42"/>
    <mergeCell ref="C19:F19"/>
    <mergeCell ref="K24:T24"/>
    <mergeCell ref="C26:F26"/>
    <mergeCell ref="A27:J27"/>
    <mergeCell ref="A37:J37"/>
    <mergeCell ref="C38:F38"/>
    <mergeCell ref="A11:B11"/>
    <mergeCell ref="C11:J11"/>
    <mergeCell ref="C6:F6"/>
    <mergeCell ref="G6:J6"/>
    <mergeCell ref="A9:B9"/>
    <mergeCell ref="C9:J9"/>
    <mergeCell ref="C10:F10"/>
  </mergeCells>
  <pageMargins left="0.7" right="0.7" top="0.75" bottom="0.75" header="0.3" footer="0.3"/>
  <pageSetup paperSize="9" scale="61"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dimension ref="A1:I48"/>
  <sheetViews>
    <sheetView topLeftCell="A35" zoomScaleNormal="100" workbookViewId="0">
      <selection activeCell="A48" sqref="A48:E48"/>
    </sheetView>
  </sheetViews>
  <sheetFormatPr defaultColWidth="8.125" defaultRowHeight="14.25"/>
  <cols>
    <col min="1" max="1" width="8.125" style="1"/>
    <col min="2" max="2" width="29.5" style="1" customWidth="1"/>
    <col min="3" max="4" width="19" style="1" customWidth="1"/>
    <col min="5" max="6" width="19" style="507" customWidth="1"/>
    <col min="7" max="7" width="19" style="1" customWidth="1"/>
    <col min="8" max="8" width="12.875" style="1" bestFit="1" customWidth="1"/>
    <col min="9" max="11" width="8.125" style="1" bestFit="1"/>
    <col min="12" max="16384" width="8.125" style="1"/>
  </cols>
  <sheetData>
    <row r="1" spans="1:8" ht="20.25">
      <c r="A1" s="128" t="s">
        <v>152</v>
      </c>
    </row>
    <row r="2" spans="1:8">
      <c r="A2" s="508" t="s">
        <v>1257</v>
      </c>
    </row>
    <row r="3" spans="1:8" ht="15">
      <c r="A3" s="509" t="s">
        <v>1258</v>
      </c>
    </row>
    <row r="5" spans="1:8">
      <c r="A5" s="510"/>
      <c r="B5" s="510"/>
      <c r="C5" s="46" t="s">
        <v>197</v>
      </c>
      <c r="D5" s="46" t="s">
        <v>531</v>
      </c>
      <c r="E5" s="511" t="s">
        <v>198</v>
      </c>
      <c r="F5" s="511" t="s">
        <v>573</v>
      </c>
      <c r="G5" s="114" t="s">
        <v>199</v>
      </c>
    </row>
    <row r="6" spans="1:8" ht="15">
      <c r="B6" s="510"/>
      <c r="C6" s="952" t="s">
        <v>1259</v>
      </c>
      <c r="D6" s="856"/>
      <c r="E6" s="856"/>
      <c r="F6" s="856"/>
      <c r="G6" s="902" t="s">
        <v>1260</v>
      </c>
    </row>
    <row r="7" spans="1:8" ht="15">
      <c r="A7" s="512"/>
      <c r="B7" s="510"/>
      <c r="C7" s="513" t="s">
        <v>1261</v>
      </c>
      <c r="D7" s="513" t="s">
        <v>1262</v>
      </c>
      <c r="E7" s="514" t="s">
        <v>1263</v>
      </c>
      <c r="F7" s="514" t="s">
        <v>1264</v>
      </c>
      <c r="G7" s="849"/>
    </row>
    <row r="8" spans="1:8" ht="15">
      <c r="A8" s="515" t="s">
        <v>1265</v>
      </c>
      <c r="B8" s="515"/>
      <c r="C8" s="515"/>
      <c r="D8" s="515"/>
      <c r="E8" s="515"/>
      <c r="F8" s="515"/>
      <c r="G8" s="515"/>
    </row>
    <row r="9" spans="1:8" ht="15">
      <c r="A9" s="516">
        <v>1</v>
      </c>
      <c r="B9" s="516" t="s">
        <v>1266</v>
      </c>
      <c r="C9" s="517">
        <v>418.82575298185213</v>
      </c>
      <c r="D9" s="517">
        <v>0</v>
      </c>
      <c r="E9" s="517">
        <v>0</v>
      </c>
      <c r="F9" s="517">
        <v>69.589033314999952</v>
      </c>
      <c r="G9" s="517">
        <v>488.41478629685207</v>
      </c>
      <c r="H9" s="507"/>
    </row>
    <row r="10" spans="1:8" ht="15">
      <c r="A10" s="129">
        <v>2</v>
      </c>
      <c r="B10" s="47" t="s">
        <v>1267</v>
      </c>
      <c r="C10" s="517">
        <v>418.82575298185213</v>
      </c>
      <c r="D10" s="45">
        <v>0</v>
      </c>
      <c r="E10" s="45">
        <v>0</v>
      </c>
      <c r="F10" s="45">
        <v>69.589033314999952</v>
      </c>
      <c r="G10" s="45">
        <v>488.41478629685207</v>
      </c>
      <c r="H10" s="507"/>
    </row>
    <row r="11" spans="1:8">
      <c r="A11" s="129">
        <v>3</v>
      </c>
      <c r="B11" s="47" t="s">
        <v>1268</v>
      </c>
      <c r="C11" s="518"/>
      <c r="D11" s="519"/>
      <c r="E11" s="519"/>
      <c r="F11" s="45"/>
      <c r="G11" s="45"/>
      <c r="H11" s="507"/>
    </row>
    <row r="12" spans="1:8" ht="15">
      <c r="A12" s="520">
        <v>4</v>
      </c>
      <c r="B12" s="516" t="s">
        <v>1269</v>
      </c>
      <c r="C12" s="518"/>
      <c r="D12" s="517">
        <v>3605.3005432625</v>
      </c>
      <c r="E12" s="517">
        <v>208.27860000000001</v>
      </c>
      <c r="F12" s="517">
        <v>19.705384989999999</v>
      </c>
      <c r="G12" s="517">
        <v>3574.3483259312502</v>
      </c>
      <c r="H12" s="507"/>
    </row>
    <row r="13" spans="1:8">
      <c r="A13" s="129">
        <v>5</v>
      </c>
      <c r="B13" s="47" t="s">
        <v>1227</v>
      </c>
      <c r="C13" s="518"/>
      <c r="D13" s="45">
        <v>2317.2391271300003</v>
      </c>
      <c r="E13" s="45">
        <v>131.19511297</v>
      </c>
      <c r="F13" s="45">
        <v>11.375440245000002</v>
      </c>
      <c r="G13" s="45">
        <v>2337.38796834</v>
      </c>
      <c r="H13" s="507"/>
    </row>
    <row r="14" spans="1:8">
      <c r="A14" s="129">
        <v>6</v>
      </c>
      <c r="B14" s="47" t="s">
        <v>1228</v>
      </c>
      <c r="C14" s="518"/>
      <c r="D14" s="45">
        <v>1288.0614161325002</v>
      </c>
      <c r="E14" s="45">
        <v>77.083487030000001</v>
      </c>
      <c r="F14" s="45">
        <v>8.3299447450000006</v>
      </c>
      <c r="G14" s="45">
        <v>1236.9603575912502</v>
      </c>
      <c r="H14" s="507"/>
    </row>
    <row r="15" spans="1:8" ht="15">
      <c r="A15" s="520">
        <v>7</v>
      </c>
      <c r="B15" s="516" t="s">
        <v>1270</v>
      </c>
      <c r="C15" s="518"/>
      <c r="D15" s="517">
        <v>2046.6314016719691</v>
      </c>
      <c r="E15" s="517">
        <v>619.44987141478987</v>
      </c>
      <c r="F15" s="517">
        <v>3066.4600411037513</v>
      </c>
      <c r="G15" s="517">
        <v>3854.9771478898961</v>
      </c>
      <c r="H15" s="507"/>
    </row>
    <row r="16" spans="1:8">
      <c r="A16" s="129">
        <v>8</v>
      </c>
      <c r="B16" s="47" t="s">
        <v>1271</v>
      </c>
      <c r="C16" s="518"/>
      <c r="D16" s="521">
        <v>0</v>
      </c>
      <c r="E16" s="45">
        <v>0</v>
      </c>
      <c r="F16" s="45">
        <v>0</v>
      </c>
      <c r="G16" s="45">
        <v>0</v>
      </c>
      <c r="H16" s="507"/>
    </row>
    <row r="17" spans="1:8">
      <c r="A17" s="129">
        <v>9</v>
      </c>
      <c r="B17" s="47" t="s">
        <v>1272</v>
      </c>
      <c r="C17" s="518"/>
      <c r="D17" s="45">
        <v>2046.6314016719691</v>
      </c>
      <c r="E17" s="45">
        <v>619.44987141478987</v>
      </c>
      <c r="F17" s="45">
        <v>3066.4600411037513</v>
      </c>
      <c r="G17" s="45">
        <v>3854.9771478898961</v>
      </c>
      <c r="H17" s="507"/>
    </row>
    <row r="18" spans="1:8" ht="15">
      <c r="A18" s="520">
        <v>10</v>
      </c>
      <c r="B18" s="516" t="s">
        <v>1273</v>
      </c>
      <c r="C18" s="518"/>
      <c r="D18" s="522">
        <v>0</v>
      </c>
      <c r="E18" s="522">
        <v>0</v>
      </c>
      <c r="F18" s="522">
        <v>0</v>
      </c>
      <c r="G18" s="522">
        <v>0</v>
      </c>
      <c r="H18" s="507"/>
    </row>
    <row r="19" spans="1:8" ht="15">
      <c r="A19" s="520">
        <v>11</v>
      </c>
      <c r="B19" s="516" t="s">
        <v>1274</v>
      </c>
      <c r="C19" s="522"/>
      <c r="D19" s="517">
        <v>0</v>
      </c>
      <c r="E19" s="517">
        <v>179.39938963939738</v>
      </c>
      <c r="F19" s="517">
        <v>0</v>
      </c>
      <c r="G19" s="517">
        <v>89.699694819698692</v>
      </c>
      <c r="H19" s="507"/>
    </row>
    <row r="20" spans="1:8">
      <c r="A20" s="129">
        <v>12</v>
      </c>
      <c r="B20" s="47" t="s">
        <v>1275</v>
      </c>
      <c r="C20" s="45"/>
      <c r="D20" s="518"/>
      <c r="E20" s="518"/>
      <c r="F20" s="518"/>
      <c r="G20" s="518"/>
      <c r="H20" s="507"/>
    </row>
    <row r="21" spans="1:8" ht="42.75">
      <c r="A21" s="129">
        <v>13</v>
      </c>
      <c r="B21" s="47" t="s">
        <v>1276</v>
      </c>
      <c r="C21" s="518"/>
      <c r="D21" s="45">
        <v>0</v>
      </c>
      <c r="E21" s="45">
        <v>179.39938963939738</v>
      </c>
      <c r="F21" s="45">
        <v>0</v>
      </c>
      <c r="G21" s="45">
        <v>89.699694819698692</v>
      </c>
      <c r="H21" s="507"/>
    </row>
    <row r="22" spans="1:8" ht="30">
      <c r="A22" s="523">
        <v>14</v>
      </c>
      <c r="B22" s="141" t="s">
        <v>1277</v>
      </c>
      <c r="C22" s="524"/>
      <c r="D22" s="524"/>
      <c r="E22" s="524"/>
      <c r="F22" s="524"/>
      <c r="G22" s="525">
        <v>8007.4399549376967</v>
      </c>
      <c r="H22" s="507"/>
    </row>
    <row r="23" spans="1:8" ht="15">
      <c r="A23" s="515" t="s">
        <v>1278</v>
      </c>
      <c r="B23" s="515"/>
      <c r="C23" s="526"/>
      <c r="D23" s="526"/>
      <c r="E23" s="526"/>
      <c r="F23" s="526"/>
      <c r="G23" s="526"/>
      <c r="H23" s="507"/>
    </row>
    <row r="24" spans="1:8" ht="28.5">
      <c r="A24" s="523">
        <v>15</v>
      </c>
      <c r="B24" s="516" t="s">
        <v>1279</v>
      </c>
      <c r="C24" s="518"/>
      <c r="D24" s="527"/>
      <c r="E24" s="527"/>
      <c r="F24" s="527"/>
      <c r="G24" s="522">
        <v>216.75244290880499</v>
      </c>
      <c r="H24" s="507"/>
    </row>
    <row r="25" spans="1:8" ht="42.75">
      <c r="A25" s="523" t="s">
        <v>1280</v>
      </c>
      <c r="B25" s="516" t="s">
        <v>1281</v>
      </c>
      <c r="C25" s="518"/>
      <c r="D25" s="517">
        <v>66.645592642500006</v>
      </c>
      <c r="E25" s="517">
        <v>71.864598849999993</v>
      </c>
      <c r="F25" s="517">
        <v>2488.2016572149996</v>
      </c>
      <c r="G25" s="517">
        <v>2232.7050714013749</v>
      </c>
      <c r="H25" s="507"/>
    </row>
    <row r="26" spans="1:8" ht="42.75">
      <c r="A26" s="523">
        <v>16</v>
      </c>
      <c r="B26" s="516" t="s">
        <v>1282</v>
      </c>
      <c r="C26" s="518"/>
      <c r="D26" s="522">
        <v>0</v>
      </c>
      <c r="E26" s="522">
        <v>0</v>
      </c>
      <c r="F26" s="522">
        <v>0</v>
      </c>
      <c r="G26" s="522">
        <v>0</v>
      </c>
      <c r="H26" s="507"/>
    </row>
    <row r="27" spans="1:8" ht="15">
      <c r="A27" s="523">
        <v>17</v>
      </c>
      <c r="B27" s="516" t="s">
        <v>1283</v>
      </c>
      <c r="C27" s="518"/>
      <c r="D27" s="517">
        <v>218.28498777249337</v>
      </c>
      <c r="E27" s="517">
        <v>173.56522348250002</v>
      </c>
      <c r="F27" s="517">
        <v>4855.7443664281418</v>
      </c>
      <c r="G27" s="517">
        <v>3762.7342449068055</v>
      </c>
      <c r="H27" s="507"/>
    </row>
    <row r="28" spans="1:8" ht="57">
      <c r="A28" s="523">
        <v>18</v>
      </c>
      <c r="B28" s="47" t="s">
        <v>1284</v>
      </c>
      <c r="C28" s="518"/>
      <c r="D28" s="45">
        <v>0</v>
      </c>
      <c r="E28" s="45">
        <v>0</v>
      </c>
      <c r="F28" s="45">
        <v>0</v>
      </c>
      <c r="G28" s="45">
        <v>0</v>
      </c>
      <c r="H28" s="507"/>
    </row>
    <row r="29" spans="1:8" ht="71.25">
      <c r="A29" s="523">
        <v>19</v>
      </c>
      <c r="B29" s="47" t="s">
        <v>1285</v>
      </c>
      <c r="C29" s="518"/>
      <c r="D29" s="45">
        <v>43.171498902493326</v>
      </c>
      <c r="E29" s="45">
        <v>16.800969607499997</v>
      </c>
      <c r="F29" s="45">
        <v>346.24099489499997</v>
      </c>
      <c r="G29" s="45">
        <v>358.95862958899932</v>
      </c>
      <c r="H29" s="507"/>
    </row>
    <row r="30" spans="1:8" ht="71.25">
      <c r="A30" s="523">
        <v>20</v>
      </c>
      <c r="B30" s="47" t="s">
        <v>1286</v>
      </c>
      <c r="C30" s="518"/>
      <c r="D30" s="45">
        <v>119.67996282750001</v>
      </c>
      <c r="E30" s="45">
        <v>100.39819022750001</v>
      </c>
      <c r="F30" s="45">
        <v>2534.3736636302451</v>
      </c>
      <c r="G30" s="45">
        <v>3292.9838772399094</v>
      </c>
      <c r="H30" s="507"/>
    </row>
    <row r="31" spans="1:8" ht="57">
      <c r="A31" s="523">
        <v>21</v>
      </c>
      <c r="B31" s="528" t="s">
        <v>1287</v>
      </c>
      <c r="C31" s="518"/>
      <c r="D31" s="45">
        <v>43.685163005</v>
      </c>
      <c r="E31" s="45">
        <v>30.975590607500006</v>
      </c>
      <c r="F31" s="45">
        <v>1306.9140252802449</v>
      </c>
      <c r="G31" s="45">
        <v>2074.8715903447842</v>
      </c>
      <c r="H31" s="507"/>
    </row>
    <row r="32" spans="1:8" ht="28.5">
      <c r="A32" s="523">
        <v>22</v>
      </c>
      <c r="B32" s="47" t="s">
        <v>1288</v>
      </c>
      <c r="C32" s="518"/>
      <c r="D32" s="45">
        <v>55.433526042500006</v>
      </c>
      <c r="E32" s="45">
        <v>56.366063647499999</v>
      </c>
      <c r="F32" s="45">
        <v>1864.3379698250001</v>
      </c>
      <c r="G32" s="45" t="s">
        <v>1289</v>
      </c>
      <c r="H32" s="507"/>
    </row>
    <row r="33" spans="1:9" ht="57">
      <c r="A33" s="523">
        <v>23</v>
      </c>
      <c r="B33" s="528" t="s">
        <v>1287</v>
      </c>
      <c r="C33" s="518"/>
      <c r="D33" s="45">
        <v>45.250639827500002</v>
      </c>
      <c r="E33" s="45">
        <v>52.742550547500002</v>
      </c>
      <c r="F33" s="45">
        <v>1752.3853875675002</v>
      </c>
      <c r="G33" s="45" t="s">
        <v>1289</v>
      </c>
      <c r="H33" s="507"/>
    </row>
    <row r="34" spans="1:9" ht="85.5">
      <c r="A34" s="523">
        <v>24</v>
      </c>
      <c r="B34" s="47" t="s">
        <v>1290</v>
      </c>
      <c r="C34" s="518"/>
      <c r="D34" s="45">
        <v>0</v>
      </c>
      <c r="E34" s="45">
        <v>0</v>
      </c>
      <c r="F34" s="45">
        <v>110.79173807789627</v>
      </c>
      <c r="G34" s="45">
        <v>110.79173807789627</v>
      </c>
      <c r="H34" s="507"/>
    </row>
    <row r="35" spans="1:9" ht="15">
      <c r="A35" s="523">
        <v>25</v>
      </c>
      <c r="B35" s="516" t="s">
        <v>1291</v>
      </c>
      <c r="C35" s="518"/>
      <c r="D35" s="522" t="s">
        <v>1289</v>
      </c>
      <c r="E35" s="522" t="s">
        <v>1289</v>
      </c>
      <c r="F35" s="522" t="s">
        <v>1289</v>
      </c>
      <c r="G35" s="522" t="s">
        <v>1289</v>
      </c>
      <c r="H35" s="507"/>
    </row>
    <row r="36" spans="1:9" ht="15">
      <c r="A36" s="523">
        <v>26</v>
      </c>
      <c r="B36" s="516" t="s">
        <v>1292</v>
      </c>
      <c r="C36" s="529"/>
      <c r="D36" s="517">
        <v>219.77727017499979</v>
      </c>
      <c r="E36" s="517">
        <v>75.800757411839513</v>
      </c>
      <c r="F36" s="517">
        <v>177.22962456393756</v>
      </c>
      <c r="G36" s="517">
        <v>277.03527780923196</v>
      </c>
      <c r="H36" s="507"/>
    </row>
    <row r="37" spans="1:9" ht="15">
      <c r="A37" s="523">
        <v>27</v>
      </c>
      <c r="B37" s="47" t="s">
        <v>1293</v>
      </c>
      <c r="C37" s="518"/>
      <c r="D37" s="518"/>
      <c r="E37" s="518"/>
      <c r="F37" s="45" t="s">
        <v>1289</v>
      </c>
      <c r="G37" s="521" t="s">
        <v>1289</v>
      </c>
      <c r="H37" s="507"/>
    </row>
    <row r="38" spans="1:9" ht="57">
      <c r="A38" s="523">
        <v>28</v>
      </c>
      <c r="B38" s="47" t="s">
        <v>1294</v>
      </c>
      <c r="C38" s="518"/>
      <c r="D38" s="531" t="s">
        <v>1289</v>
      </c>
      <c r="E38" s="531" t="s">
        <v>1289</v>
      </c>
      <c r="F38" s="531" t="s">
        <v>1289</v>
      </c>
      <c r="G38" s="45" t="s">
        <v>1289</v>
      </c>
      <c r="H38" s="507"/>
    </row>
    <row r="39" spans="1:9" ht="15">
      <c r="A39" s="523">
        <v>29</v>
      </c>
      <c r="B39" s="47" t="s">
        <v>1295</v>
      </c>
      <c r="C39" s="530"/>
      <c r="D39" s="45">
        <v>51.975664102499621</v>
      </c>
      <c r="E39" s="524"/>
      <c r="F39" s="524"/>
      <c r="G39" s="45">
        <v>51.975664102499621</v>
      </c>
      <c r="H39" s="507"/>
    </row>
    <row r="40" spans="1:9" ht="42.75">
      <c r="A40" s="523">
        <v>30</v>
      </c>
      <c r="B40" s="47" t="s">
        <v>1296</v>
      </c>
      <c r="C40" s="518"/>
      <c r="D40" s="45">
        <v>149.92113248750016</v>
      </c>
      <c r="E40" s="524"/>
      <c r="F40" s="524"/>
      <c r="G40" s="45">
        <v>7.496056624375008</v>
      </c>
      <c r="H40" s="507"/>
    </row>
    <row r="41" spans="1:9" ht="28.5">
      <c r="A41" s="523">
        <v>31</v>
      </c>
      <c r="B41" s="47" t="s">
        <v>1297</v>
      </c>
      <c r="C41" s="518"/>
      <c r="D41" s="45">
        <v>17.880473585000001</v>
      </c>
      <c r="E41" s="45">
        <v>75.800757411839513</v>
      </c>
      <c r="F41" s="45">
        <v>177.22962456393756</v>
      </c>
      <c r="G41" s="45">
        <v>217.56355708235733</v>
      </c>
      <c r="H41" s="507"/>
    </row>
    <row r="42" spans="1:9" ht="15">
      <c r="A42" s="523">
        <v>32</v>
      </c>
      <c r="B42" s="516" t="s">
        <v>1298</v>
      </c>
      <c r="C42" s="518"/>
      <c r="D42" s="531">
        <v>562.88081776000013</v>
      </c>
      <c r="E42" s="531"/>
      <c r="F42" s="531"/>
      <c r="G42" s="531">
        <v>28.144040888000006</v>
      </c>
      <c r="H42" s="507"/>
    </row>
    <row r="43" spans="1:9" ht="15">
      <c r="A43" s="523">
        <v>33</v>
      </c>
      <c r="B43" s="141" t="s">
        <v>1299</v>
      </c>
      <c r="C43" s="524"/>
      <c r="D43" s="524"/>
      <c r="E43" s="524"/>
      <c r="F43" s="524"/>
      <c r="G43" s="525">
        <v>6517.3710779142166</v>
      </c>
      <c r="H43" s="507"/>
      <c r="I43" s="532"/>
    </row>
    <row r="44" spans="1:9" ht="15">
      <c r="A44" s="523">
        <v>34</v>
      </c>
      <c r="B44" s="141" t="s">
        <v>1300</v>
      </c>
      <c r="C44" s="533"/>
      <c r="D44" s="533"/>
      <c r="E44" s="534"/>
      <c r="F44" s="534"/>
      <c r="G44" s="535">
        <v>1.2286303571194466</v>
      </c>
    </row>
    <row r="45" spans="1:9">
      <c r="G45" s="536"/>
    </row>
    <row r="46" spans="1:9" ht="78.599999999999994" customHeight="1">
      <c r="A46" s="953" t="s">
        <v>1301</v>
      </c>
      <c r="B46" s="953"/>
      <c r="C46" s="953"/>
      <c r="D46" s="953"/>
      <c r="E46" s="953"/>
    </row>
    <row r="48" spans="1:9" ht="42" customHeight="1">
      <c r="A48" s="746" t="s">
        <v>1302</v>
      </c>
      <c r="B48" s="746"/>
      <c r="C48" s="746"/>
      <c r="D48" s="746"/>
      <c r="E48" s="746"/>
    </row>
  </sheetData>
  <mergeCells count="4">
    <mergeCell ref="C6:F6"/>
    <mergeCell ref="G6:G7"/>
    <mergeCell ref="A46:E46"/>
    <mergeCell ref="A48:E48"/>
  </mergeCells>
  <pageMargins left="0.7" right="0.7" top="0.75" bottom="0.75" header="0.3" footer="0.3"/>
  <pageSetup paperSize="9" scale="91" orientation="landscape" r:id="rId1"/>
  <rowBreaks count="1" manualBreakCount="1">
    <brk id="22"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dimension ref="A1:C8"/>
  <sheetViews>
    <sheetView zoomScaleNormal="100" workbookViewId="0">
      <selection sqref="A1:B6"/>
    </sheetView>
  </sheetViews>
  <sheetFormatPr defaultColWidth="7.625" defaultRowHeight="18" customHeight="1"/>
  <cols>
    <col min="1" max="1" width="11.875" style="90" customWidth="1"/>
    <col min="2" max="2" width="132.75" customWidth="1"/>
  </cols>
  <sheetData>
    <row r="1" spans="1:3" s="101" customFormat="1" ht="15">
      <c r="A1" s="21">
        <v>7</v>
      </c>
      <c r="B1" s="13" t="s">
        <v>142</v>
      </c>
      <c r="C1" s="100"/>
    </row>
    <row r="2" spans="1:3" s="101" customFormat="1" ht="15">
      <c r="A2" s="25" t="s">
        <v>154</v>
      </c>
      <c r="B2" s="127" t="s">
        <v>155</v>
      </c>
    </row>
    <row r="3" spans="1:3" ht="14.25">
      <c r="A3" s="8" t="s">
        <v>156</v>
      </c>
      <c r="B3" s="7" t="s">
        <v>157</v>
      </c>
    </row>
    <row r="4" spans="1:3" ht="14.25">
      <c r="A4" s="8" t="s">
        <v>158</v>
      </c>
      <c r="B4" s="7" t="s">
        <v>159</v>
      </c>
    </row>
    <row r="5" spans="1:3" ht="14.25">
      <c r="A5" s="8" t="s">
        <v>160</v>
      </c>
      <c r="B5" s="7" t="s">
        <v>161</v>
      </c>
    </row>
    <row r="6" spans="1:3" ht="14.25">
      <c r="A6" s="9" t="s">
        <v>162</v>
      </c>
      <c r="B6" s="9" t="s">
        <v>163</v>
      </c>
    </row>
    <row r="8" spans="1:3" ht="14.25">
      <c r="B8" s="28"/>
    </row>
  </sheetData>
  <hyperlinks>
    <hyperlink ref="A5" location="'Table 7.2.3'!A1" display="Table 7.2.3" xr:uid="{6A01512A-4EF6-4C55-B273-576C7625618A}"/>
    <hyperlink ref="B5" location="'Table 7.2.3'!A1" display="Sources of encumbrance (EU AE3)" xr:uid="{8971FDEA-A36D-499D-8B27-C18E55070162}"/>
    <hyperlink ref="A4" location="'Table 7.2.2'!A1" display="Table 7.2.2" xr:uid="{0F74BA95-3FCC-4F15-90F4-34ECB933AF71}"/>
    <hyperlink ref="B4" location="'Table 7.2.2'!A1" display="Collateral received and own debt securities issued (EU AE2)" xr:uid="{4AE5EB94-7607-49FD-8D7D-4E1292F48DAC}"/>
    <hyperlink ref="A3" location="'Table 7.2.1'!A1" display="Table 7.2.1" xr:uid="{84EB9965-0C95-4FCF-A0C2-E880C194BB4C}"/>
    <hyperlink ref="B3" location="'Table 7.2.1'!A1" display="Encumbered and unencumbered assets (EU AE1)" xr:uid="{E9002363-5167-4D8C-B151-DB79B08A68BD}"/>
  </hyperlinks>
  <pageMargins left="0.7" right="0.7" top="0.75" bottom="0.75" header="0.3" footer="0.3"/>
  <pageSetup paperSize="9" scale="55" orientation="portrait" r:id="rId1"/>
  <colBreaks count="1" manualBreakCount="1">
    <brk id="2" max="7" man="1"/>
  </colBreaks>
  <ignoredErrors>
    <ignoredError sqref="A2"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sheetPr>
    <tabColor rgb="FF92D050"/>
  </sheetPr>
  <dimension ref="A1:J16"/>
  <sheetViews>
    <sheetView zoomScaleNormal="100" workbookViewId="0">
      <selection activeCell="B4" sqref="B4"/>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75" customWidth="1"/>
    <col min="8" max="8" width="20.125" customWidth="1"/>
    <col min="9" max="9" width="19.75" customWidth="1"/>
    <col min="10" max="10" width="18.375" customWidth="1"/>
  </cols>
  <sheetData>
    <row r="1" spans="1:10" ht="20.25">
      <c r="A1" s="954" t="s">
        <v>157</v>
      </c>
      <c r="B1" s="954"/>
      <c r="C1" s="954"/>
      <c r="D1" s="954"/>
      <c r="E1" s="107"/>
      <c r="F1" s="107"/>
      <c r="G1" s="107"/>
      <c r="H1" s="107"/>
      <c r="I1" s="955"/>
      <c r="J1" s="955"/>
    </row>
    <row r="2" spans="1:10" ht="20.25">
      <c r="A2" s="212" t="s">
        <v>200</v>
      </c>
      <c r="B2" s="537"/>
      <c r="C2" s="537"/>
      <c r="D2" s="537"/>
      <c r="E2" s="107"/>
      <c r="F2" s="107"/>
      <c r="G2" s="107"/>
      <c r="H2" s="107"/>
      <c r="I2" s="107"/>
      <c r="J2" s="107"/>
    </row>
    <row r="3" spans="1:10" ht="15">
      <c r="A3" s="29" t="s">
        <v>196</v>
      </c>
      <c r="B3" s="107"/>
      <c r="C3" s="107"/>
      <c r="D3" s="107"/>
      <c r="E3" s="107"/>
      <c r="F3" s="107"/>
      <c r="G3" s="107"/>
      <c r="H3" s="107"/>
      <c r="I3" s="107"/>
      <c r="J3" s="107"/>
    </row>
    <row r="4" spans="1:10" ht="15">
      <c r="A4" s="29"/>
      <c r="B4" s="107"/>
      <c r="C4" s="107"/>
      <c r="D4" s="107"/>
      <c r="E4" s="107"/>
      <c r="F4" s="107"/>
      <c r="G4" s="107"/>
      <c r="H4" s="107"/>
      <c r="I4" s="107"/>
      <c r="J4" s="107"/>
    </row>
    <row r="5" spans="1:10" ht="15">
      <c r="C5" s="956" t="s">
        <v>1303</v>
      </c>
      <c r="D5" s="957"/>
      <c r="E5" s="958" t="s">
        <v>1304</v>
      </c>
      <c r="F5" s="852"/>
      <c r="G5" s="852" t="s">
        <v>1305</v>
      </c>
      <c r="H5" s="852"/>
      <c r="I5" s="852" t="s">
        <v>1306</v>
      </c>
      <c r="J5" s="852"/>
    </row>
    <row r="6" spans="1:10" ht="45">
      <c r="A6" s="351"/>
      <c r="B6" s="351"/>
      <c r="C6" s="538"/>
      <c r="D6" s="135" t="s">
        <v>1307</v>
      </c>
      <c r="E6" s="539"/>
      <c r="F6" s="135" t="s">
        <v>1307</v>
      </c>
      <c r="G6" s="539"/>
      <c r="H6" s="135" t="s">
        <v>1308</v>
      </c>
      <c r="I6" s="539"/>
      <c r="J6" s="135" t="s">
        <v>1308</v>
      </c>
    </row>
    <row r="7" spans="1:10">
      <c r="A7" s="351"/>
      <c r="B7" s="351"/>
      <c r="C7" s="540" t="s">
        <v>597</v>
      </c>
      <c r="D7" s="540" t="s">
        <v>814</v>
      </c>
      <c r="E7" s="540" t="s">
        <v>816</v>
      </c>
      <c r="F7" s="540" t="s">
        <v>818</v>
      </c>
      <c r="G7" s="540" t="s">
        <v>820</v>
      </c>
      <c r="H7" s="540" t="s">
        <v>824</v>
      </c>
      <c r="I7" s="540" t="s">
        <v>826</v>
      </c>
      <c r="J7" s="48">
        <v>100</v>
      </c>
    </row>
    <row r="8" spans="1:10" ht="15">
      <c r="A8" s="541" t="s">
        <v>597</v>
      </c>
      <c r="B8" s="542" t="s">
        <v>1309</v>
      </c>
      <c r="C8" s="38">
        <v>2691.6478339999999</v>
      </c>
      <c r="D8" s="38">
        <v>147.70305300000001</v>
      </c>
      <c r="E8" s="543"/>
      <c r="F8" s="543"/>
      <c r="G8" s="38">
        <v>7740.0844989999996</v>
      </c>
      <c r="H8" s="38">
        <v>1930.008423</v>
      </c>
      <c r="I8" s="543"/>
      <c r="J8" s="543"/>
    </row>
    <row r="9" spans="1:10">
      <c r="A9" s="544" t="s">
        <v>814</v>
      </c>
      <c r="B9" s="40" t="s">
        <v>1310</v>
      </c>
      <c r="C9" s="38"/>
      <c r="D9" s="38"/>
      <c r="E9" s="38"/>
      <c r="F9" s="38"/>
      <c r="G9" s="38"/>
      <c r="H9" s="38"/>
      <c r="I9" s="38"/>
      <c r="J9" s="38"/>
    </row>
    <row r="10" spans="1:10">
      <c r="A10" s="544" t="s">
        <v>816</v>
      </c>
      <c r="B10" s="40" t="s">
        <v>847</v>
      </c>
      <c r="C10" s="38">
        <v>131.760209</v>
      </c>
      <c r="D10" s="38">
        <v>63.303052999999998</v>
      </c>
      <c r="E10" s="38">
        <v>131.740364</v>
      </c>
      <c r="F10" s="38">
        <v>63.283208000000002</v>
      </c>
      <c r="G10" s="38">
        <v>1241.9909520000001</v>
      </c>
      <c r="H10" s="38">
        <v>1232.498104</v>
      </c>
      <c r="I10" s="38"/>
      <c r="J10" s="38"/>
    </row>
    <row r="11" spans="1:10">
      <c r="A11" s="544" t="s">
        <v>818</v>
      </c>
      <c r="B11" s="545" t="s">
        <v>1311</v>
      </c>
      <c r="C11" s="38">
        <v>79.663577000000004</v>
      </c>
      <c r="D11" s="38">
        <v>62.993170999999997</v>
      </c>
      <c r="E11" s="38">
        <v>79.643732</v>
      </c>
      <c r="F11" s="38">
        <v>62.973326</v>
      </c>
      <c r="G11" s="38">
        <v>881.34979599999997</v>
      </c>
      <c r="H11" s="38">
        <v>881.34979599999997</v>
      </c>
      <c r="I11" s="38"/>
      <c r="J11" s="38"/>
    </row>
    <row r="12" spans="1:10">
      <c r="A12" s="544" t="s">
        <v>820</v>
      </c>
      <c r="B12" s="545" t="s">
        <v>1312</v>
      </c>
      <c r="C12" s="38">
        <v>0</v>
      </c>
      <c r="D12" s="38">
        <v>0</v>
      </c>
      <c r="E12" s="38">
        <v>0</v>
      </c>
      <c r="F12" s="38">
        <v>0</v>
      </c>
      <c r="G12" s="38">
        <v>0</v>
      </c>
      <c r="H12" s="38">
        <v>0</v>
      </c>
      <c r="I12" s="38"/>
      <c r="J12" s="38"/>
    </row>
    <row r="13" spans="1:10" ht="28.5">
      <c r="A13" s="544" t="s">
        <v>822</v>
      </c>
      <c r="B13" s="545" t="s">
        <v>1313</v>
      </c>
      <c r="C13" s="38">
        <v>0.30988199999999999</v>
      </c>
      <c r="D13" s="38">
        <v>0.30988199999999999</v>
      </c>
      <c r="E13" s="38">
        <v>0.30988199999999999</v>
      </c>
      <c r="F13" s="38">
        <v>0.30988199999999999</v>
      </c>
      <c r="G13" s="38">
        <v>255.81595100000001</v>
      </c>
      <c r="H13" s="38">
        <v>250.68169700000001</v>
      </c>
      <c r="I13" s="38"/>
      <c r="J13" s="38"/>
    </row>
    <row r="14" spans="1:10" ht="28.5">
      <c r="A14" s="544" t="s">
        <v>824</v>
      </c>
      <c r="B14" s="545" t="s">
        <v>1314</v>
      </c>
      <c r="C14" s="38">
        <v>131.45032699999999</v>
      </c>
      <c r="D14" s="38">
        <v>62.993170999999997</v>
      </c>
      <c r="E14" s="38">
        <v>131.43048200000001</v>
      </c>
      <c r="F14" s="38">
        <v>62.973326</v>
      </c>
      <c r="G14" s="38">
        <v>986.17499999999995</v>
      </c>
      <c r="H14" s="38">
        <v>981.92472499999997</v>
      </c>
      <c r="I14" s="38"/>
      <c r="J14" s="38"/>
    </row>
    <row r="15" spans="1:10" ht="28.5">
      <c r="A15" s="544" t="s">
        <v>826</v>
      </c>
      <c r="B15" s="545" t="s">
        <v>1315</v>
      </c>
      <c r="C15" s="38"/>
      <c r="D15" s="38"/>
      <c r="E15" s="38"/>
      <c r="F15" s="38"/>
      <c r="G15" s="38"/>
      <c r="H15" s="38"/>
      <c r="I15" s="38"/>
      <c r="J15" s="38"/>
    </row>
    <row r="16" spans="1:10">
      <c r="A16" s="35">
        <v>120</v>
      </c>
      <c r="B16" s="40" t="s">
        <v>1316</v>
      </c>
      <c r="C16" s="38"/>
      <c r="D16" s="38"/>
      <c r="E16" s="546"/>
      <c r="F16" s="546"/>
      <c r="G16" s="38"/>
      <c r="H16" s="38"/>
      <c r="I16" s="546"/>
      <c r="J16" s="546"/>
    </row>
  </sheetData>
  <mergeCells count="6">
    <mergeCell ref="A1:D1"/>
    <mergeCell ref="I1:J1"/>
    <mergeCell ref="C5:D5"/>
    <mergeCell ref="E5:F5"/>
    <mergeCell ref="G5:H5"/>
    <mergeCell ref="I5:J5"/>
  </mergeCells>
  <pageMargins left="0.7" right="0.7" top="0.75" bottom="0.75" header="0.3" footer="0.3"/>
  <pageSetup paperSize="9" scale="5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sheetPr>
    <tabColor rgb="FF92D050"/>
  </sheetPr>
  <dimension ref="A1:F24"/>
  <sheetViews>
    <sheetView zoomScaleNormal="100" workbookViewId="0">
      <selection activeCell="A24" sqref="A24:F24"/>
    </sheetView>
  </sheetViews>
  <sheetFormatPr defaultColWidth="17.875" defaultRowHeight="14.25"/>
  <cols>
    <col min="1" max="1" width="9.25" customWidth="1"/>
    <col min="2" max="2" width="38" customWidth="1"/>
    <col min="3" max="3" width="21.375" customWidth="1"/>
    <col min="4" max="4" width="23.125" customWidth="1"/>
    <col min="5" max="5" width="20.625" customWidth="1"/>
    <col min="6" max="6" width="21" customWidth="1"/>
  </cols>
  <sheetData>
    <row r="1" spans="1:6" ht="20.25">
      <c r="A1" s="959" t="s">
        <v>159</v>
      </c>
      <c r="B1" s="959"/>
      <c r="C1" s="959"/>
      <c r="D1" s="959"/>
      <c r="E1" s="959"/>
      <c r="F1" s="959"/>
    </row>
    <row r="2" spans="1:6" ht="15">
      <c r="A2" s="29" t="s">
        <v>200</v>
      </c>
      <c r="B2" s="270"/>
      <c r="C2" s="270"/>
      <c r="D2" s="270"/>
      <c r="E2" s="270"/>
      <c r="F2" s="270"/>
    </row>
    <row r="3" spans="1:6" ht="15">
      <c r="A3" s="29" t="s">
        <v>196</v>
      </c>
      <c r="B3" s="270"/>
      <c r="C3" s="270"/>
      <c r="D3" s="270"/>
      <c r="E3" s="270"/>
      <c r="F3" s="270"/>
    </row>
    <row r="4" spans="1:6" ht="15">
      <c r="A4" s="107"/>
      <c r="B4" s="107"/>
      <c r="C4" s="107"/>
      <c r="D4" s="107"/>
      <c r="E4" s="107"/>
      <c r="F4" s="107"/>
    </row>
    <row r="5" spans="1:6" ht="15">
      <c r="A5" s="547"/>
      <c r="C5" s="852" t="s">
        <v>1317</v>
      </c>
      <c r="D5" s="852"/>
      <c r="E5" s="852" t="s">
        <v>1318</v>
      </c>
      <c r="F5" s="852"/>
    </row>
    <row r="6" spans="1:6" ht="15">
      <c r="A6" s="547"/>
      <c r="C6" s="852"/>
      <c r="D6" s="852"/>
      <c r="E6" s="852" t="s">
        <v>1319</v>
      </c>
      <c r="F6" s="852"/>
    </row>
    <row r="7" spans="1:6" ht="45">
      <c r="A7" s="351"/>
      <c r="B7" s="351"/>
      <c r="C7" s="36"/>
      <c r="D7" s="135" t="s">
        <v>1307</v>
      </c>
      <c r="E7" s="135"/>
      <c r="F7" s="135" t="s">
        <v>1308</v>
      </c>
    </row>
    <row r="8" spans="1:6">
      <c r="A8" s="351"/>
      <c r="B8" s="351"/>
      <c r="C8" s="540" t="s">
        <v>597</v>
      </c>
      <c r="D8" s="540" t="s">
        <v>814</v>
      </c>
      <c r="E8" s="540" t="s">
        <v>816</v>
      </c>
      <c r="F8" s="540" t="s">
        <v>820</v>
      </c>
    </row>
    <row r="9" spans="1:6" ht="30">
      <c r="A9" s="542">
        <v>130</v>
      </c>
      <c r="B9" s="141" t="s">
        <v>1320</v>
      </c>
      <c r="C9" s="38"/>
      <c r="D9" s="38"/>
      <c r="E9" s="38">
        <v>33.020153999999998</v>
      </c>
      <c r="F9" s="38">
        <v>33.020153999999998</v>
      </c>
    </row>
    <row r="10" spans="1:6" hidden="1">
      <c r="A10" s="35">
        <v>140</v>
      </c>
      <c r="B10" s="40" t="s">
        <v>1321</v>
      </c>
      <c r="C10" s="548"/>
      <c r="D10" s="38"/>
      <c r="E10" s="38"/>
      <c r="F10" s="38"/>
    </row>
    <row r="11" spans="1:6" hidden="1">
      <c r="A11" s="35">
        <v>150</v>
      </c>
      <c r="B11" s="40" t="s">
        <v>1310</v>
      </c>
      <c r="C11" s="548"/>
      <c r="D11" s="38"/>
      <c r="E11" s="38"/>
      <c r="F11" s="38"/>
    </row>
    <row r="12" spans="1:6" hidden="1">
      <c r="A12" s="35">
        <v>160</v>
      </c>
      <c r="B12" s="40" t="s">
        <v>847</v>
      </c>
      <c r="C12" s="548"/>
      <c r="D12" s="38"/>
      <c r="E12" s="38"/>
      <c r="F12" s="38"/>
    </row>
    <row r="13" spans="1:6" hidden="1">
      <c r="A13" s="35">
        <v>170</v>
      </c>
      <c r="B13" s="40" t="s">
        <v>1311</v>
      </c>
      <c r="C13" s="548"/>
      <c r="D13" s="38"/>
      <c r="E13" s="38"/>
      <c r="F13" s="38"/>
    </row>
    <row r="14" spans="1:6" hidden="1">
      <c r="A14" s="35">
        <v>180</v>
      </c>
      <c r="B14" s="40" t="s">
        <v>1312</v>
      </c>
      <c r="C14" s="548"/>
      <c r="D14" s="38"/>
      <c r="E14" s="38"/>
      <c r="F14" s="38"/>
    </row>
    <row r="15" spans="1:6" hidden="1">
      <c r="A15" s="35">
        <v>190</v>
      </c>
      <c r="B15" s="40" t="s">
        <v>1313</v>
      </c>
      <c r="C15" s="548"/>
      <c r="D15" s="38"/>
      <c r="E15" s="38"/>
      <c r="F15" s="38"/>
    </row>
    <row r="16" spans="1:6" hidden="1">
      <c r="A16" s="35">
        <v>200</v>
      </c>
      <c r="B16" s="40" t="s">
        <v>1314</v>
      </c>
      <c r="C16" s="548"/>
      <c r="D16" s="38"/>
      <c r="E16" s="38"/>
      <c r="F16" s="38"/>
    </row>
    <row r="17" spans="1:6" ht="28.5" hidden="1">
      <c r="A17" s="35">
        <v>210</v>
      </c>
      <c r="B17" s="40" t="s">
        <v>1315</v>
      </c>
      <c r="C17" s="548"/>
      <c r="D17" s="38"/>
      <c r="E17" s="38"/>
      <c r="F17" s="38"/>
    </row>
    <row r="18" spans="1:6" ht="28.5" hidden="1">
      <c r="A18" s="35">
        <v>220</v>
      </c>
      <c r="B18" s="40" t="s">
        <v>1322</v>
      </c>
      <c r="C18" s="548"/>
      <c r="D18" s="38"/>
      <c r="E18" s="38"/>
      <c r="F18" s="38"/>
    </row>
    <row r="19" spans="1:6">
      <c r="A19" s="35">
        <v>230</v>
      </c>
      <c r="B19" s="40" t="s">
        <v>1323</v>
      </c>
      <c r="C19" s="38"/>
      <c r="D19" s="38"/>
      <c r="E19" s="38">
        <v>33.020153999999998</v>
      </c>
      <c r="F19" s="38">
        <v>33.020153999999998</v>
      </c>
    </row>
    <row r="20" spans="1:6" ht="30" hidden="1">
      <c r="A20" s="542">
        <v>240</v>
      </c>
      <c r="B20" s="542" t="s">
        <v>1324</v>
      </c>
      <c r="C20" s="548"/>
      <c r="D20" s="548"/>
      <c r="E20" s="548"/>
      <c r="F20" s="548"/>
    </row>
    <row r="21" spans="1:6" ht="30" hidden="1">
      <c r="A21" s="542">
        <v>241</v>
      </c>
      <c r="B21" s="542" t="s">
        <v>1325</v>
      </c>
      <c r="C21" s="543"/>
      <c r="D21" s="543"/>
      <c r="E21" s="548"/>
      <c r="F21" s="548"/>
    </row>
    <row r="22" spans="1:6" ht="30">
      <c r="A22" s="542">
        <v>250</v>
      </c>
      <c r="B22" s="350" t="s">
        <v>1326</v>
      </c>
      <c r="C22" s="38">
        <v>2691.6478339999999</v>
      </c>
      <c r="D22" s="38">
        <v>147.70305300000001</v>
      </c>
      <c r="E22" s="543"/>
      <c r="F22" s="543"/>
    </row>
    <row r="24" spans="1:6">
      <c r="A24" s="746" t="s">
        <v>1327</v>
      </c>
      <c r="B24" s="746"/>
      <c r="C24" s="746"/>
      <c r="D24" s="746"/>
      <c r="E24" s="746"/>
      <c r="F24" s="746"/>
    </row>
  </sheetData>
  <mergeCells count="5">
    <mergeCell ref="A1:F1"/>
    <mergeCell ref="C5:D6"/>
    <mergeCell ref="E5:F5"/>
    <mergeCell ref="E6:F6"/>
    <mergeCell ref="A24:F24"/>
  </mergeCells>
  <pageMargins left="0.7" right="0.7" top="0.75" bottom="0.75" header="0.3" footer="0.3"/>
  <pageSetup paperSize="9" scale="9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sheetPr>
    <tabColor rgb="FF92D050"/>
  </sheetPr>
  <dimension ref="A1:D7"/>
  <sheetViews>
    <sheetView zoomScaleNormal="100" workbookViewId="0">
      <selection activeCell="A3" sqref="A3"/>
    </sheetView>
  </sheetViews>
  <sheetFormatPr defaultColWidth="8.125" defaultRowHeight="14.25"/>
  <cols>
    <col min="2" max="2" width="38" customWidth="1"/>
    <col min="3" max="3" width="37" customWidth="1"/>
    <col min="4" max="4" width="39" customWidth="1"/>
  </cols>
  <sheetData>
    <row r="1" spans="1:4" ht="20.25">
      <c r="A1" s="960" t="s">
        <v>161</v>
      </c>
      <c r="B1" s="960"/>
      <c r="C1" s="960"/>
      <c r="D1" s="960"/>
    </row>
    <row r="2" spans="1:4" ht="15">
      <c r="A2" s="29" t="s">
        <v>200</v>
      </c>
      <c r="B2" s="549"/>
      <c r="C2" s="549"/>
      <c r="D2" s="549"/>
    </row>
    <row r="3" spans="1:4" ht="15">
      <c r="A3" s="29" t="s">
        <v>196</v>
      </c>
      <c r="B3" s="549"/>
      <c r="C3" s="549"/>
      <c r="D3" s="549"/>
    </row>
    <row r="4" spans="1:4" ht="15">
      <c r="A4" s="550"/>
      <c r="B4" s="550"/>
      <c r="C4" s="550"/>
      <c r="D4" s="550"/>
    </row>
    <row r="5" spans="1:4" ht="45">
      <c r="A5" s="550"/>
      <c r="C5" s="551" t="s">
        <v>1328</v>
      </c>
      <c r="D5" s="551" t="s">
        <v>1329</v>
      </c>
    </row>
    <row r="6" spans="1:4" ht="15">
      <c r="A6" s="550"/>
      <c r="B6" s="550"/>
      <c r="C6" s="552" t="s">
        <v>597</v>
      </c>
      <c r="D6" s="552" t="s">
        <v>814</v>
      </c>
    </row>
    <row r="7" spans="1:4" ht="30">
      <c r="A7" s="541" t="s">
        <v>597</v>
      </c>
      <c r="B7" s="542" t="s">
        <v>1330</v>
      </c>
      <c r="C7" s="38">
        <v>1847.210075</v>
      </c>
      <c r="D7" s="38">
        <v>2609.503612</v>
      </c>
    </row>
  </sheetData>
  <mergeCells count="1">
    <mergeCell ref="A1:D1"/>
  </mergeCells>
  <pageMargins left="0.7" right="0.7"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dimension ref="A1:C10"/>
  <sheetViews>
    <sheetView zoomScaleNormal="100" workbookViewId="0">
      <selection sqref="A1:B7"/>
    </sheetView>
  </sheetViews>
  <sheetFormatPr defaultColWidth="7.625" defaultRowHeight="18" customHeight="1"/>
  <cols>
    <col min="1" max="1" width="10.125" style="18" customWidth="1"/>
    <col min="2" max="2" width="132.75" style="19" customWidth="1"/>
    <col min="3" max="16384" width="7.625" style="19"/>
  </cols>
  <sheetData>
    <row r="1" spans="1:3" s="24" customFormat="1" ht="15">
      <c r="A1" s="21">
        <v>8</v>
      </c>
      <c r="B1" s="13" t="s">
        <v>164</v>
      </c>
      <c r="C1" s="23"/>
    </row>
    <row r="2" spans="1:3" s="24" customFormat="1" ht="15">
      <c r="A2" s="25" t="s">
        <v>165</v>
      </c>
      <c r="B2" s="13" t="s">
        <v>166</v>
      </c>
      <c r="C2" s="23"/>
    </row>
    <row r="3" spans="1:3" s="2" customFormat="1" ht="14.25">
      <c r="A3" s="9" t="s">
        <v>167</v>
      </c>
      <c r="B3" s="9" t="s">
        <v>1985</v>
      </c>
      <c r="C3" s="17"/>
    </row>
    <row r="4" spans="1:3" ht="14.25">
      <c r="A4" s="6" t="s">
        <v>168</v>
      </c>
      <c r="B4" s="7" t="s">
        <v>169</v>
      </c>
    </row>
    <row r="5" spans="1:3" ht="14.25">
      <c r="A5" s="6" t="s">
        <v>170</v>
      </c>
      <c r="B5" s="7" t="s">
        <v>171</v>
      </c>
    </row>
    <row r="6" spans="1:3" ht="14.25">
      <c r="A6" s="6" t="s">
        <v>172</v>
      </c>
      <c r="B6" s="7" t="s">
        <v>173</v>
      </c>
    </row>
    <row r="7" spans="1:3" ht="14.25">
      <c r="A7" s="6" t="s">
        <v>174</v>
      </c>
      <c r="B7" s="7" t="s">
        <v>175</v>
      </c>
    </row>
    <row r="10" spans="1:3" ht="11.25">
      <c r="B10" s="10"/>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pageSetup paperSize="9" scale="84" orientation="landscape" r:id="rId1"/>
  <colBreaks count="1" manualBreakCount="1">
    <brk id="2" max="6" man="1"/>
  </colBreaks>
  <ignoredErrors>
    <ignoredError sqref="A2" numberStoredAsText="1"/>
  </ignoredErrors>
  <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EC99-1026-46CA-BD7B-D4ABFC3AB54E}">
  <dimension ref="A1:XFD29"/>
  <sheetViews>
    <sheetView zoomScaleNormal="100" workbookViewId="0">
      <selection sqref="A1:H29"/>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15" ht="20.25">
      <c r="A1" s="3" t="s">
        <v>169</v>
      </c>
    </row>
    <row r="2" spans="1:15" ht="15">
      <c r="A2" s="29" t="s">
        <v>200</v>
      </c>
    </row>
    <row r="3" spans="1:15" ht="15">
      <c r="A3" s="5" t="s">
        <v>196</v>
      </c>
    </row>
    <row r="4" spans="1:15" ht="15">
      <c r="A4" s="5"/>
    </row>
    <row r="5" spans="1:15">
      <c r="E5" s="115" t="s">
        <v>197</v>
      </c>
      <c r="F5" s="115" t="s">
        <v>531</v>
      </c>
      <c r="G5" s="115" t="s">
        <v>198</v>
      </c>
      <c r="H5" s="115" t="s">
        <v>573</v>
      </c>
    </row>
    <row r="6" spans="1:15" ht="28.5">
      <c r="B6" s="961"/>
      <c r="C6" s="962"/>
      <c r="D6" s="962"/>
      <c r="E6" s="46" t="s">
        <v>1331</v>
      </c>
      <c r="F6" s="46" t="s">
        <v>1332</v>
      </c>
      <c r="G6" s="46" t="s">
        <v>1333</v>
      </c>
      <c r="H6" s="114" t="s">
        <v>1334</v>
      </c>
    </row>
    <row r="7" spans="1:15">
      <c r="A7" s="553">
        <v>1</v>
      </c>
      <c r="B7" s="963" t="s">
        <v>1335</v>
      </c>
      <c r="C7" s="964"/>
      <c r="D7" s="553" t="s">
        <v>1336</v>
      </c>
      <c r="E7" s="115">
        <v>10</v>
      </c>
      <c r="F7" s="115">
        <v>6</v>
      </c>
      <c r="G7" s="115">
        <v>3</v>
      </c>
      <c r="H7" s="115">
        <v>47</v>
      </c>
    </row>
    <row r="8" spans="1:15">
      <c r="A8" s="553">
        <v>2</v>
      </c>
      <c r="B8" s="965"/>
      <c r="C8" s="966"/>
      <c r="D8" s="553" t="s">
        <v>1337</v>
      </c>
      <c r="E8" s="554">
        <v>0.48199999999999998</v>
      </c>
      <c r="F8" s="554">
        <f>1.95+0.7+0.07</f>
        <v>2.7199999999999998</v>
      </c>
      <c r="G8" s="554">
        <v>0.45300000000000001</v>
      </c>
      <c r="H8" s="554">
        <v>5.8920000000000003</v>
      </c>
      <c r="I8" s="632"/>
    </row>
    <row r="9" spans="1:15">
      <c r="A9" s="553">
        <v>3</v>
      </c>
      <c r="B9" s="965"/>
      <c r="C9" s="966"/>
      <c r="D9" s="555" t="s">
        <v>1338</v>
      </c>
      <c r="E9" s="554">
        <v>0.34399999999999997</v>
      </c>
      <c r="F9" s="554">
        <f>F8</f>
        <v>2.7199999999999998</v>
      </c>
      <c r="G9" s="554">
        <f>G8</f>
        <v>0.45300000000000001</v>
      </c>
      <c r="H9" s="554">
        <f>H8</f>
        <v>5.8920000000000003</v>
      </c>
    </row>
    <row r="10" spans="1:15">
      <c r="A10" s="553">
        <v>4</v>
      </c>
      <c r="B10" s="965"/>
      <c r="C10" s="966"/>
      <c r="D10" s="555" t="s">
        <v>1339</v>
      </c>
      <c r="E10" s="556"/>
      <c r="F10" s="556"/>
      <c r="G10" s="556"/>
      <c r="H10" s="556"/>
    </row>
    <row r="11" spans="1:15">
      <c r="A11" s="553" t="s">
        <v>1340</v>
      </c>
      <c r="B11" s="965"/>
      <c r="C11" s="966"/>
      <c r="D11" s="557" t="s">
        <v>1341</v>
      </c>
      <c r="E11" s="554">
        <f>E8-E9</f>
        <v>0.13800000000000001</v>
      </c>
      <c r="F11" s="554"/>
      <c r="G11" s="554"/>
      <c r="H11" s="554"/>
    </row>
    <row r="12" spans="1:15">
      <c r="A12" s="553">
        <v>5</v>
      </c>
      <c r="B12" s="965"/>
      <c r="C12" s="966"/>
      <c r="D12" s="557" t="s">
        <v>1342</v>
      </c>
      <c r="E12" s="554"/>
      <c r="F12" s="554"/>
      <c r="G12" s="554"/>
      <c r="H12" s="554"/>
    </row>
    <row r="13" spans="1:15" ht="15">
      <c r="A13" s="553" t="s">
        <v>1343</v>
      </c>
      <c r="B13" s="965"/>
      <c r="C13" s="966"/>
      <c r="D13" s="555" t="s">
        <v>1344</v>
      </c>
      <c r="E13" s="554"/>
      <c r="F13" s="554"/>
      <c r="G13" s="554"/>
      <c r="H13" s="554"/>
      <c r="L13" s="671"/>
      <c r="M13" s="671"/>
      <c r="N13" s="671"/>
      <c r="O13" s="672"/>
    </row>
    <row r="14" spans="1:15" ht="15">
      <c r="A14" s="553">
        <v>6</v>
      </c>
      <c r="B14" s="965"/>
      <c r="C14" s="966"/>
      <c r="D14" s="555" t="s">
        <v>1339</v>
      </c>
      <c r="E14" s="556"/>
      <c r="F14" s="556"/>
      <c r="G14" s="556"/>
      <c r="H14" s="556"/>
      <c r="L14" s="671"/>
      <c r="M14" s="671"/>
      <c r="N14" s="671"/>
      <c r="O14" s="672"/>
    </row>
    <row r="15" spans="1:15" ht="15">
      <c r="A15" s="553">
        <v>7</v>
      </c>
      <c r="B15" s="965"/>
      <c r="C15" s="966"/>
      <c r="D15" s="555" t="s">
        <v>1345</v>
      </c>
      <c r="E15" s="558"/>
      <c r="F15" s="558"/>
      <c r="G15" s="558"/>
      <c r="H15" s="558"/>
      <c r="L15" s="671"/>
      <c r="M15" s="671"/>
      <c r="N15" s="671"/>
      <c r="O15" s="672"/>
    </row>
    <row r="16" spans="1:15" ht="15">
      <c r="A16" s="553">
        <v>8</v>
      </c>
      <c r="B16" s="967"/>
      <c r="C16" s="968"/>
      <c r="D16" s="555" t="s">
        <v>1339</v>
      </c>
      <c r="E16" s="556"/>
      <c r="F16" s="556"/>
      <c r="G16" s="556"/>
      <c r="H16" s="556"/>
      <c r="L16" s="671"/>
      <c r="M16" s="671"/>
      <c r="N16" s="671"/>
      <c r="O16" s="672"/>
    </row>
    <row r="17" spans="1:15 16384:16384" ht="15">
      <c r="A17" s="553">
        <v>9</v>
      </c>
      <c r="B17" s="969" t="s">
        <v>1346</v>
      </c>
      <c r="C17" s="969"/>
      <c r="D17" s="553" t="s">
        <v>1336</v>
      </c>
      <c r="E17" s="115">
        <v>10</v>
      </c>
      <c r="F17" s="115">
        <v>6</v>
      </c>
      <c r="G17" s="115">
        <v>3</v>
      </c>
      <c r="H17" s="115">
        <v>47</v>
      </c>
      <c r="K17" s="672"/>
      <c r="L17" s="674"/>
      <c r="M17" s="674"/>
      <c r="N17" s="674"/>
      <c r="O17" s="672"/>
    </row>
    <row r="18" spans="1:15 16384:16384" ht="15">
      <c r="A18" s="553">
        <v>10</v>
      </c>
      <c r="B18" s="969"/>
      <c r="C18" s="969"/>
      <c r="D18" s="553" t="s">
        <v>1347</v>
      </c>
      <c r="E18" s="554">
        <v>0</v>
      </c>
      <c r="F18" s="554">
        <v>2</v>
      </c>
      <c r="G18" s="554">
        <v>0.125</v>
      </c>
      <c r="H18" s="554">
        <v>2.76</v>
      </c>
      <c r="K18" s="672"/>
      <c r="L18" s="671"/>
      <c r="M18" s="674"/>
      <c r="N18" s="671"/>
      <c r="O18" s="672"/>
    </row>
    <row r="19" spans="1:15 16384:16384" ht="15">
      <c r="A19" s="553">
        <v>11</v>
      </c>
      <c r="B19" s="969"/>
      <c r="C19" s="969"/>
      <c r="D19" s="555" t="s">
        <v>1338</v>
      </c>
      <c r="E19" s="554"/>
      <c r="F19" s="554">
        <v>1</v>
      </c>
      <c r="G19" s="554">
        <v>0.06</v>
      </c>
      <c r="H19" s="554">
        <f>H18-1.75</f>
        <v>1.0099999999999998</v>
      </c>
      <c r="K19" s="672"/>
      <c r="L19" s="673"/>
      <c r="M19" s="674"/>
      <c r="N19" s="674"/>
      <c r="O19" s="672"/>
    </row>
    <row r="20" spans="1:15 16384:16384">
      <c r="A20" s="553">
        <v>12</v>
      </c>
      <c r="B20" s="969"/>
      <c r="C20" s="969"/>
      <c r="D20" s="559" t="s">
        <v>1348</v>
      </c>
      <c r="E20" s="554"/>
      <c r="F20" s="554">
        <v>0.65900000000000003</v>
      </c>
      <c r="G20" s="554">
        <v>0.02</v>
      </c>
      <c r="H20" s="554">
        <v>0.58699999999999997</v>
      </c>
    </row>
    <row r="21" spans="1:15 16384:16384">
      <c r="A21" s="553" t="s">
        <v>640</v>
      </c>
      <c r="B21" s="969"/>
      <c r="C21" s="969"/>
      <c r="D21" s="557" t="s">
        <v>1341</v>
      </c>
      <c r="E21" s="554"/>
      <c r="F21" s="554">
        <v>1</v>
      </c>
      <c r="G21" s="554">
        <v>0.06</v>
      </c>
      <c r="H21" s="554">
        <v>1.75</v>
      </c>
    </row>
    <row r="22" spans="1:15 16384:16384">
      <c r="A22" s="553" t="s">
        <v>1349</v>
      </c>
      <c r="B22" s="969"/>
      <c r="C22" s="969"/>
      <c r="D22" s="559" t="s">
        <v>1348</v>
      </c>
      <c r="E22" s="554"/>
      <c r="F22" s="554">
        <v>0.65900000000000003</v>
      </c>
      <c r="G22" s="554">
        <v>0.03</v>
      </c>
      <c r="H22" s="554">
        <v>0.77700000000000002</v>
      </c>
    </row>
    <row r="23" spans="1:15 16384:16384">
      <c r="A23" s="553" t="s">
        <v>1350</v>
      </c>
      <c r="B23" s="969"/>
      <c r="C23" s="969"/>
      <c r="D23" s="557" t="s">
        <v>1342</v>
      </c>
      <c r="E23" s="554"/>
      <c r="F23" s="554"/>
      <c r="G23" s="554"/>
      <c r="H23" s="554"/>
    </row>
    <row r="24" spans="1:15 16384:16384">
      <c r="A24" s="553" t="s">
        <v>1351</v>
      </c>
      <c r="B24" s="969"/>
      <c r="C24" s="969"/>
      <c r="D24" s="559" t="s">
        <v>1348</v>
      </c>
      <c r="E24" s="554"/>
      <c r="F24" s="554"/>
      <c r="G24" s="554"/>
      <c r="H24" s="554"/>
    </row>
    <row r="25" spans="1:15 16384:16384">
      <c r="A25" s="553" t="s">
        <v>1352</v>
      </c>
      <c r="B25" s="969"/>
      <c r="C25" s="969"/>
      <c r="D25" s="555" t="s">
        <v>1344</v>
      </c>
      <c r="E25" s="554"/>
      <c r="F25" s="554"/>
      <c r="G25" s="554"/>
      <c r="H25" s="554"/>
    </row>
    <row r="26" spans="1:15 16384:16384">
      <c r="A26" s="553" t="s">
        <v>1353</v>
      </c>
      <c r="B26" s="969"/>
      <c r="C26" s="969"/>
      <c r="D26" s="559" t="s">
        <v>1348</v>
      </c>
      <c r="E26" s="554"/>
      <c r="F26" s="554"/>
      <c r="G26" s="554"/>
      <c r="H26" s="554"/>
    </row>
    <row r="27" spans="1:15 16384:16384">
      <c r="A27" s="553">
        <v>15</v>
      </c>
      <c r="B27" s="969"/>
      <c r="C27" s="969"/>
      <c r="D27" s="555" t="s">
        <v>1345</v>
      </c>
      <c r="E27" s="554"/>
      <c r="F27" s="554"/>
      <c r="G27" s="554"/>
      <c r="H27" s="554"/>
    </row>
    <row r="28" spans="1:15 16384:16384">
      <c r="A28" s="553">
        <v>16</v>
      </c>
      <c r="B28" s="969"/>
      <c r="C28" s="969"/>
      <c r="D28" s="559" t="s">
        <v>1348</v>
      </c>
      <c r="E28" s="554"/>
      <c r="F28" s="554"/>
      <c r="G28" s="554"/>
      <c r="H28" s="554"/>
    </row>
    <row r="29" spans="1:15 16384:16384">
      <c r="A29" s="553">
        <v>17</v>
      </c>
      <c r="B29" s="970" t="s">
        <v>1354</v>
      </c>
      <c r="C29" s="970"/>
      <c r="D29" s="970"/>
      <c r="E29" s="554">
        <f>E8+E18</f>
        <v>0.48199999999999998</v>
      </c>
      <c r="F29" s="554">
        <f>F8+F18</f>
        <v>4.72</v>
      </c>
      <c r="G29" s="554">
        <f>G8+G18</f>
        <v>0.57800000000000007</v>
      </c>
      <c r="H29" s="554">
        <f>H8+H18</f>
        <v>8.652000000000001</v>
      </c>
      <c r="XFD29" s="554"/>
    </row>
  </sheetData>
  <mergeCells count="4">
    <mergeCell ref="B6:D6"/>
    <mergeCell ref="B7:C16"/>
    <mergeCell ref="B17:C28"/>
    <mergeCell ref="B29:D29"/>
  </mergeCells>
  <pageMargins left="0.7" right="0.7" top="0.75" bottom="0.75" header="0.3" footer="0.3"/>
  <pageSetup paperSize="9" scale="79" orientation="landscape" r:id="rId1"/>
  <colBreaks count="1" manualBreakCount="1">
    <brk id="8" max="1048575" man="1"/>
  </colBreaks>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09EA-0409-4707-AF40-3815BADF74E2}">
  <dimension ref="A1:G26"/>
  <sheetViews>
    <sheetView zoomScaleNormal="100" workbookViewId="0">
      <selection activeCell="B4" sqref="B4"/>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171</v>
      </c>
    </row>
    <row r="2" spans="1:7" ht="15">
      <c r="A2" s="29" t="s">
        <v>200</v>
      </c>
    </row>
    <row r="3" spans="1:7" ht="15">
      <c r="A3" s="5" t="s">
        <v>196</v>
      </c>
    </row>
    <row r="5" spans="1:7">
      <c r="D5" s="115" t="s">
        <v>197</v>
      </c>
      <c r="E5" s="115" t="s">
        <v>531</v>
      </c>
      <c r="F5" s="115" t="s">
        <v>198</v>
      </c>
      <c r="G5" s="115" t="s">
        <v>573</v>
      </c>
    </row>
    <row r="6" spans="1:7" ht="28.5">
      <c r="B6" s="974"/>
      <c r="C6" s="961"/>
      <c r="D6" s="46" t="s">
        <v>1331</v>
      </c>
      <c r="E6" s="46" t="s">
        <v>1332</v>
      </c>
      <c r="F6" s="46" t="s">
        <v>1333</v>
      </c>
      <c r="G6" s="46" t="s">
        <v>1334</v>
      </c>
    </row>
    <row r="7" spans="1:7">
      <c r="A7" s="553"/>
      <c r="B7" s="971" t="s">
        <v>1355</v>
      </c>
      <c r="C7" s="972"/>
      <c r="D7" s="972"/>
      <c r="E7" s="972"/>
      <c r="F7" s="972"/>
      <c r="G7" s="973"/>
    </row>
    <row r="8" spans="1:7">
      <c r="A8" s="553">
        <v>1</v>
      </c>
      <c r="B8" s="863" t="s">
        <v>1356</v>
      </c>
      <c r="C8" s="864"/>
      <c r="D8" s="560"/>
      <c r="E8" s="560"/>
      <c r="F8" s="562"/>
      <c r="G8" s="562">
        <v>1</v>
      </c>
    </row>
    <row r="9" spans="1:7">
      <c r="A9" s="553">
        <v>2</v>
      </c>
      <c r="B9" s="863" t="s">
        <v>1357</v>
      </c>
      <c r="C9" s="864"/>
      <c r="D9" s="560"/>
      <c r="E9" s="560"/>
      <c r="F9" s="562"/>
      <c r="G9" s="562">
        <v>0.01</v>
      </c>
    </row>
    <row r="10" spans="1:7">
      <c r="A10" s="553">
        <v>3</v>
      </c>
      <c r="B10" s="975" t="s">
        <v>1358</v>
      </c>
      <c r="C10" s="976"/>
      <c r="D10" s="561"/>
      <c r="E10" s="561"/>
      <c r="F10" s="630"/>
      <c r="G10" s="631"/>
    </row>
    <row r="11" spans="1:7">
      <c r="A11" s="553"/>
      <c r="B11" s="971" t="s">
        <v>1359</v>
      </c>
      <c r="C11" s="972"/>
      <c r="D11" s="972"/>
      <c r="E11" s="972"/>
      <c r="F11" s="972"/>
      <c r="G11" s="973"/>
    </row>
    <row r="12" spans="1:7">
      <c r="A12" s="553">
        <v>4</v>
      </c>
      <c r="B12" s="863" t="s">
        <v>1360</v>
      </c>
      <c r="C12" s="864"/>
      <c r="D12" s="560"/>
      <c r="E12" s="560"/>
      <c r="F12" s="560"/>
      <c r="G12" s="560"/>
    </row>
    <row r="13" spans="1:7">
      <c r="A13" s="553">
        <v>5</v>
      </c>
      <c r="B13" s="863" t="s">
        <v>1361</v>
      </c>
      <c r="C13" s="864"/>
      <c r="D13" s="630"/>
      <c r="E13" s="630"/>
      <c r="F13" s="560"/>
      <c r="G13" s="560"/>
    </row>
    <row r="14" spans="1:7">
      <c r="A14" s="553"/>
      <c r="B14" s="971" t="s">
        <v>1362</v>
      </c>
      <c r="C14" s="972"/>
      <c r="D14" s="972"/>
      <c r="E14" s="972"/>
      <c r="F14" s="972"/>
      <c r="G14" s="973"/>
    </row>
    <row r="15" spans="1:7">
      <c r="A15" s="553">
        <v>6</v>
      </c>
      <c r="B15" s="863" t="s">
        <v>1363</v>
      </c>
      <c r="C15" s="864"/>
      <c r="D15" s="560"/>
      <c r="E15" s="560">
        <v>2</v>
      </c>
      <c r="F15" s="560"/>
      <c r="G15" s="560">
        <v>2</v>
      </c>
    </row>
    <row r="16" spans="1:7">
      <c r="A16" s="553">
        <v>7</v>
      </c>
      <c r="B16" s="863" t="s">
        <v>1364</v>
      </c>
      <c r="C16" s="864"/>
      <c r="D16" s="560"/>
      <c r="E16" s="630">
        <f>0.257+0.166</f>
        <v>0.42300000000000004</v>
      </c>
      <c r="F16" s="562"/>
      <c r="G16" s="562">
        <f>0.05+0.05</f>
        <v>0.1</v>
      </c>
    </row>
    <row r="17" spans="1:7">
      <c r="A17" s="553">
        <v>8</v>
      </c>
      <c r="B17" s="975" t="s">
        <v>1365</v>
      </c>
      <c r="C17" s="976"/>
      <c r="D17" s="560"/>
      <c r="E17" s="562">
        <f>E16</f>
        <v>0.42300000000000004</v>
      </c>
      <c r="F17" s="562"/>
      <c r="G17" s="562">
        <v>0</v>
      </c>
    </row>
    <row r="18" spans="1:7">
      <c r="A18" s="553">
        <v>9</v>
      </c>
      <c r="B18" s="975" t="s">
        <v>1366</v>
      </c>
      <c r="C18" s="976"/>
      <c r="D18" s="560"/>
      <c r="E18" s="562">
        <v>0</v>
      </c>
      <c r="F18" s="562"/>
      <c r="G18" s="562">
        <v>0</v>
      </c>
    </row>
    <row r="19" spans="1:7">
      <c r="A19" s="553">
        <v>10</v>
      </c>
      <c r="B19" s="975" t="s">
        <v>1367</v>
      </c>
      <c r="C19" s="976"/>
      <c r="D19" s="560"/>
      <c r="E19" s="562">
        <v>0</v>
      </c>
      <c r="F19" s="562"/>
      <c r="G19" s="562">
        <v>0</v>
      </c>
    </row>
    <row r="20" spans="1:7">
      <c r="A20" s="553">
        <v>11</v>
      </c>
      <c r="B20" s="975" t="s">
        <v>1368</v>
      </c>
      <c r="C20" s="976"/>
      <c r="D20" s="560"/>
      <c r="E20" s="562">
        <v>0.25700000000000001</v>
      </c>
      <c r="F20" s="562"/>
      <c r="G20" s="562">
        <v>0.05</v>
      </c>
    </row>
    <row r="26" spans="1:7">
      <c r="B26" s="977"/>
      <c r="C26" s="977"/>
      <c r="D26" s="977"/>
      <c r="E26" s="977"/>
      <c r="F26" s="977"/>
      <c r="G26" s="977"/>
    </row>
  </sheetData>
  <mergeCells count="16">
    <mergeCell ref="B18:C18"/>
    <mergeCell ref="B19:C19"/>
    <mergeCell ref="B20:C20"/>
    <mergeCell ref="B26:G26"/>
    <mergeCell ref="B12:C12"/>
    <mergeCell ref="B13:C13"/>
    <mergeCell ref="B14:G14"/>
    <mergeCell ref="B15:C15"/>
    <mergeCell ref="B16:C16"/>
    <mergeCell ref="B17:C17"/>
    <mergeCell ref="B11:G11"/>
    <mergeCell ref="B6:C6"/>
    <mergeCell ref="B7:G7"/>
    <mergeCell ref="B8:C8"/>
    <mergeCell ref="B9:C9"/>
    <mergeCell ref="B10:C10"/>
  </mergeCells>
  <pageMargins left="0.7" right="0.7" top="0.75" bottom="0.75" header="0.3" footer="0.3"/>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dimension ref="A1:C6"/>
  <sheetViews>
    <sheetView zoomScaleNormal="100" workbookViewId="0">
      <selection activeCell="E19" sqref="E19"/>
    </sheetView>
  </sheetViews>
  <sheetFormatPr defaultColWidth="7.625" defaultRowHeight="18" customHeight="1"/>
  <cols>
    <col min="1" max="1" width="10.5" style="90" customWidth="1"/>
    <col min="2" max="2" width="94.25" customWidth="1"/>
  </cols>
  <sheetData>
    <row r="1" spans="1:3" s="101" customFormat="1" ht="15">
      <c r="A1" s="21">
        <v>2</v>
      </c>
      <c r="B1" s="13" t="s">
        <v>13</v>
      </c>
      <c r="C1" s="100"/>
    </row>
    <row r="2" spans="1:3" s="101" customFormat="1" ht="15">
      <c r="A2" s="104" t="s">
        <v>14</v>
      </c>
      <c r="B2" s="13" t="s">
        <v>15</v>
      </c>
      <c r="C2" s="100"/>
    </row>
    <row r="3" spans="1:3" ht="14.25">
      <c r="A3" s="6" t="s">
        <v>16</v>
      </c>
      <c r="B3" s="7" t="s">
        <v>17</v>
      </c>
      <c r="C3" s="99"/>
    </row>
    <row r="6" spans="1:3" ht="14.25">
      <c r="B6" s="28"/>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scale="68" orientation="landscape" r:id="rId1"/>
  <ignoredErrors>
    <ignoredError sqref="A2" numberStoredAsText="1"/>
  </ignoredError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B9BE-ACF4-4C81-9ADE-856A2F94CB51}">
  <dimension ref="A1:X31"/>
  <sheetViews>
    <sheetView topLeftCell="A7" zoomScaleNormal="100" workbookViewId="0">
      <selection activeCell="J31" sqref="J31"/>
    </sheetView>
  </sheetViews>
  <sheetFormatPr defaultColWidth="8.125" defaultRowHeight="14.25"/>
  <cols>
    <col min="1" max="1" width="3.875" style="1" customWidth="1"/>
    <col min="2" max="2" width="46.375" style="1" customWidth="1"/>
    <col min="3" max="7" width="17.5" style="1" customWidth="1"/>
    <col min="8" max="8" width="17.5" style="563"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173</v>
      </c>
    </row>
    <row r="2" spans="1:24" ht="15">
      <c r="A2" s="29" t="s">
        <v>200</v>
      </c>
    </row>
    <row r="3" spans="1:24" ht="15">
      <c r="A3" s="5" t="s">
        <v>196</v>
      </c>
      <c r="B3" s="564"/>
      <c r="C3" s="564"/>
      <c r="D3" s="564"/>
      <c r="E3" s="564"/>
      <c r="F3" s="564"/>
      <c r="G3" s="564"/>
      <c r="H3" s="565"/>
      <c r="I3" s="564"/>
    </row>
    <row r="4" spans="1:24">
      <c r="D4" s="564"/>
      <c r="E4" s="564"/>
      <c r="F4" s="564"/>
      <c r="G4" s="564"/>
      <c r="H4" s="565"/>
    </row>
    <row r="5" spans="1:24">
      <c r="C5" s="115" t="s">
        <v>197</v>
      </c>
      <c r="D5" s="115" t="s">
        <v>531</v>
      </c>
      <c r="E5" s="115" t="s">
        <v>198</v>
      </c>
      <c r="F5" s="115" t="s">
        <v>573</v>
      </c>
      <c r="G5" s="115" t="s">
        <v>199</v>
      </c>
      <c r="H5" s="115" t="s">
        <v>574</v>
      </c>
      <c r="I5" s="115" t="s">
        <v>1369</v>
      </c>
      <c r="J5" s="115" t="s">
        <v>1370</v>
      </c>
    </row>
    <row r="6" spans="1:24" ht="156.75">
      <c r="A6" s="282"/>
      <c r="B6" s="566" t="s">
        <v>1371</v>
      </c>
      <c r="C6" s="567" t="s">
        <v>1372</v>
      </c>
      <c r="D6" s="567" t="s">
        <v>1373</v>
      </c>
      <c r="E6" s="567" t="s">
        <v>1374</v>
      </c>
      <c r="F6" s="567" t="s">
        <v>1375</v>
      </c>
      <c r="G6" s="567" t="s">
        <v>1376</v>
      </c>
      <c r="H6" s="567" t="s">
        <v>1377</v>
      </c>
      <c r="I6" s="567" t="s">
        <v>1378</v>
      </c>
      <c r="J6" s="567" t="s">
        <v>1379</v>
      </c>
      <c r="L6" s="568"/>
      <c r="M6" s="125"/>
      <c r="N6" s="125"/>
      <c r="O6" s="125"/>
      <c r="P6" s="125"/>
      <c r="Q6" s="125"/>
      <c r="R6" s="125"/>
      <c r="S6" s="125"/>
      <c r="T6" s="125"/>
      <c r="U6" s="125"/>
      <c r="V6" s="125"/>
      <c r="W6" s="125"/>
      <c r="X6" s="125"/>
    </row>
    <row r="7" spans="1:24">
      <c r="A7" s="553">
        <v>1</v>
      </c>
      <c r="B7" s="190" t="s">
        <v>1331</v>
      </c>
      <c r="C7" s="554">
        <v>0</v>
      </c>
      <c r="D7" s="554"/>
      <c r="E7" s="554"/>
      <c r="F7" s="554"/>
      <c r="G7" s="554"/>
      <c r="H7" s="554"/>
      <c r="I7" s="554"/>
      <c r="J7" s="554"/>
    </row>
    <row r="8" spans="1:24">
      <c r="A8" s="553">
        <v>2</v>
      </c>
      <c r="B8" s="555" t="s">
        <v>1380</v>
      </c>
      <c r="C8" s="554"/>
      <c r="D8" s="554"/>
      <c r="E8" s="554"/>
      <c r="F8" s="554"/>
      <c r="G8" s="554"/>
      <c r="H8" s="569"/>
      <c r="I8" s="554"/>
      <c r="J8" s="554"/>
    </row>
    <row r="9" spans="1:24">
      <c r="A9" s="553">
        <v>3</v>
      </c>
      <c r="B9" s="555" t="s">
        <v>1381</v>
      </c>
      <c r="C9" s="554"/>
      <c r="D9" s="554"/>
      <c r="E9" s="554"/>
      <c r="F9" s="554"/>
      <c r="G9" s="554"/>
      <c r="H9" s="569"/>
      <c r="I9" s="554"/>
      <c r="J9" s="554"/>
    </row>
    <row r="10" spans="1:24">
      <c r="A10" s="553">
        <v>4</v>
      </c>
      <c r="B10" s="555" t="s">
        <v>1382</v>
      </c>
      <c r="C10" s="554"/>
      <c r="D10" s="554"/>
      <c r="E10" s="554"/>
      <c r="F10" s="554"/>
      <c r="G10" s="554"/>
      <c r="H10" s="554"/>
      <c r="I10" s="554"/>
      <c r="J10" s="554"/>
    </row>
    <row r="11" spans="1:24">
      <c r="A11" s="553">
        <v>5</v>
      </c>
      <c r="B11" s="555" t="s">
        <v>1383</v>
      </c>
      <c r="C11" s="554"/>
      <c r="D11" s="554"/>
      <c r="E11" s="554"/>
      <c r="F11" s="554"/>
      <c r="G11" s="554"/>
      <c r="H11" s="569"/>
      <c r="I11" s="554"/>
      <c r="J11" s="554"/>
    </row>
    <row r="12" spans="1:24">
      <c r="A12" s="553">
        <v>6</v>
      </c>
      <c r="B12" s="555" t="s">
        <v>1384</v>
      </c>
      <c r="C12" s="554"/>
      <c r="D12" s="554"/>
      <c r="E12" s="554"/>
      <c r="F12" s="554"/>
      <c r="G12" s="554"/>
      <c r="H12" s="569"/>
      <c r="I12" s="554"/>
      <c r="J12" s="554"/>
    </row>
    <row r="13" spans="1:24">
      <c r="A13" s="157">
        <v>7</v>
      </c>
      <c r="B13" s="190" t="s">
        <v>1385</v>
      </c>
      <c r="C13" s="554"/>
      <c r="D13" s="554"/>
      <c r="E13" s="554"/>
      <c r="F13" s="554"/>
      <c r="G13" s="554"/>
      <c r="H13" s="569"/>
      <c r="I13" s="554"/>
      <c r="J13" s="554"/>
    </row>
    <row r="14" spans="1:24">
      <c r="A14" s="157">
        <v>8</v>
      </c>
      <c r="B14" s="555" t="s">
        <v>1380</v>
      </c>
      <c r="C14" s="554">
        <v>0.39200000000000002</v>
      </c>
      <c r="D14" s="554">
        <v>0.1</v>
      </c>
      <c r="E14" s="554">
        <v>0.05</v>
      </c>
      <c r="F14" s="554">
        <v>0</v>
      </c>
      <c r="G14" s="554">
        <v>0</v>
      </c>
      <c r="H14" s="569">
        <v>0</v>
      </c>
      <c r="I14" s="554">
        <v>0</v>
      </c>
      <c r="J14" s="554">
        <v>0</v>
      </c>
    </row>
    <row r="15" spans="1:24">
      <c r="A15" s="157">
        <v>9</v>
      </c>
      <c r="B15" s="555" t="s">
        <v>1381</v>
      </c>
      <c r="C15" s="554">
        <v>0.64</v>
      </c>
      <c r="D15" s="554">
        <v>0.2</v>
      </c>
      <c r="E15" s="554">
        <f>C15-D15</f>
        <v>0.44</v>
      </c>
      <c r="F15" s="554">
        <v>0</v>
      </c>
      <c r="G15" s="554">
        <v>0</v>
      </c>
      <c r="H15" s="569">
        <v>0.03</v>
      </c>
      <c r="I15" s="554">
        <f>D15</f>
        <v>0.2</v>
      </c>
      <c r="J15" s="554">
        <f>I15</f>
        <v>0.2</v>
      </c>
    </row>
    <row r="16" spans="1:24">
      <c r="A16" s="157">
        <v>10</v>
      </c>
      <c r="B16" s="555" t="s">
        <v>1382</v>
      </c>
      <c r="C16" s="554"/>
      <c r="D16" s="554"/>
      <c r="E16" s="554"/>
      <c r="F16" s="554"/>
      <c r="G16" s="554"/>
      <c r="H16" s="569"/>
      <c r="I16" s="554"/>
      <c r="J16" s="554"/>
    </row>
    <row r="17" spans="1:12">
      <c r="A17" s="157">
        <v>11</v>
      </c>
      <c r="B17" s="555" t="s">
        <v>1383</v>
      </c>
      <c r="C17" s="554"/>
      <c r="D17" s="554"/>
      <c r="E17" s="554"/>
      <c r="F17" s="554"/>
      <c r="G17" s="554"/>
      <c r="H17" s="569"/>
      <c r="I17" s="554"/>
      <c r="J17" s="554"/>
    </row>
    <row r="18" spans="1:12">
      <c r="A18" s="157">
        <v>12</v>
      </c>
      <c r="B18" s="555" t="s">
        <v>1384</v>
      </c>
      <c r="C18" s="554"/>
      <c r="D18" s="554"/>
      <c r="E18" s="554"/>
      <c r="F18" s="554"/>
      <c r="G18" s="554"/>
      <c r="H18" s="569"/>
      <c r="I18" s="554"/>
      <c r="J18" s="554"/>
    </row>
    <row r="19" spans="1:12">
      <c r="A19" s="157">
        <v>13</v>
      </c>
      <c r="B19" s="282" t="s">
        <v>1333</v>
      </c>
      <c r="C19" s="554"/>
      <c r="D19" s="554"/>
      <c r="E19" s="554"/>
      <c r="F19" s="554"/>
      <c r="G19" s="554"/>
      <c r="H19" s="569"/>
      <c r="I19" s="554"/>
      <c r="J19" s="554"/>
    </row>
    <row r="20" spans="1:12">
      <c r="A20" s="157">
        <v>14</v>
      </c>
      <c r="B20" s="555" t="s">
        <v>1380</v>
      </c>
      <c r="C20" s="554">
        <v>0</v>
      </c>
      <c r="D20" s="554">
        <v>0</v>
      </c>
      <c r="E20" s="554">
        <v>0</v>
      </c>
      <c r="F20" s="554">
        <v>0</v>
      </c>
      <c r="G20" s="554">
        <v>0</v>
      </c>
      <c r="H20" s="569">
        <v>0</v>
      </c>
      <c r="I20" s="554">
        <v>0</v>
      </c>
      <c r="J20" s="554">
        <v>0</v>
      </c>
    </row>
    <row r="21" spans="1:12">
      <c r="A21" s="157">
        <v>15</v>
      </c>
      <c r="B21" s="555" t="s">
        <v>1381</v>
      </c>
      <c r="C21" s="554">
        <v>0</v>
      </c>
      <c r="D21" s="554">
        <v>0</v>
      </c>
      <c r="E21" s="554">
        <v>0</v>
      </c>
      <c r="F21" s="554">
        <v>0</v>
      </c>
      <c r="G21" s="554">
        <v>0</v>
      </c>
      <c r="H21" s="569">
        <v>0</v>
      </c>
      <c r="I21" s="554">
        <v>0</v>
      </c>
      <c r="J21" s="554">
        <v>0</v>
      </c>
    </row>
    <row r="22" spans="1:12">
      <c r="A22" s="157">
        <v>16</v>
      </c>
      <c r="B22" s="555" t="s">
        <v>1382</v>
      </c>
      <c r="C22" s="554"/>
      <c r="D22" s="554"/>
      <c r="E22" s="554"/>
      <c r="F22" s="554"/>
      <c r="G22" s="554"/>
      <c r="H22" s="569"/>
      <c r="I22" s="554"/>
      <c r="J22" s="554"/>
    </row>
    <row r="23" spans="1:12">
      <c r="A23" s="157">
        <v>17</v>
      </c>
      <c r="B23" s="555" t="s">
        <v>1383</v>
      </c>
      <c r="C23" s="554"/>
      <c r="D23" s="554"/>
      <c r="E23" s="554"/>
      <c r="F23" s="554"/>
      <c r="G23" s="554"/>
      <c r="H23" s="569"/>
      <c r="I23" s="554"/>
      <c r="J23" s="554"/>
    </row>
    <row r="24" spans="1:12">
      <c r="A24" s="157">
        <v>18</v>
      </c>
      <c r="B24" s="555" t="s">
        <v>1384</v>
      </c>
      <c r="C24" s="554"/>
      <c r="D24" s="554"/>
      <c r="E24" s="554"/>
      <c r="F24" s="554"/>
      <c r="G24" s="554"/>
      <c r="H24" s="569"/>
      <c r="I24" s="554"/>
      <c r="J24" s="554"/>
    </row>
    <row r="25" spans="1:12">
      <c r="A25" s="157">
        <v>19</v>
      </c>
      <c r="B25" s="553" t="s">
        <v>1334</v>
      </c>
      <c r="C25" s="554"/>
      <c r="D25" s="554"/>
      <c r="E25" s="554"/>
      <c r="G25" s="554"/>
      <c r="H25" s="554"/>
      <c r="I25" s="554"/>
      <c r="J25" s="554"/>
    </row>
    <row r="26" spans="1:12">
      <c r="A26" s="157">
        <v>20</v>
      </c>
      <c r="B26" s="555" t="s">
        <v>1380</v>
      </c>
      <c r="C26" s="554">
        <v>1.94</v>
      </c>
      <c r="D26" s="554">
        <v>0.59066399999999997</v>
      </c>
      <c r="E26" s="554">
        <f>C26-D26</f>
        <v>1.3493360000000001</v>
      </c>
      <c r="F26" s="554">
        <v>0</v>
      </c>
      <c r="G26" s="554">
        <v>0</v>
      </c>
      <c r="H26" s="569">
        <v>0</v>
      </c>
      <c r="I26" s="554">
        <v>0</v>
      </c>
      <c r="J26" s="554">
        <v>0</v>
      </c>
      <c r="L26" s="125"/>
    </row>
    <row r="27" spans="1:12">
      <c r="A27" s="157">
        <v>21</v>
      </c>
      <c r="B27" s="555" t="s">
        <v>1381</v>
      </c>
      <c r="C27" s="554">
        <v>1</v>
      </c>
      <c r="D27" s="554">
        <v>0.1</v>
      </c>
      <c r="E27" s="554">
        <f>C27-D27</f>
        <v>0.9</v>
      </c>
      <c r="F27" s="554">
        <v>0</v>
      </c>
      <c r="G27" s="554">
        <v>0</v>
      </c>
      <c r="H27" s="569">
        <v>0.03</v>
      </c>
      <c r="I27" s="554">
        <v>0.13</v>
      </c>
      <c r="J27" s="554">
        <f>D27</f>
        <v>0.1</v>
      </c>
    </row>
    <row r="28" spans="1:12">
      <c r="A28" s="157">
        <v>22</v>
      </c>
      <c r="B28" s="555" t="s">
        <v>1382</v>
      </c>
      <c r="C28" s="554"/>
      <c r="D28" s="554"/>
      <c r="E28" s="554"/>
      <c r="F28" s="554"/>
      <c r="G28" s="554"/>
      <c r="H28" s="569"/>
      <c r="I28" s="554"/>
      <c r="J28" s="554"/>
    </row>
    <row r="29" spans="1:12">
      <c r="A29" s="157">
        <v>23</v>
      </c>
      <c r="B29" s="555" t="s">
        <v>1383</v>
      </c>
      <c r="C29" s="554"/>
      <c r="D29" s="554"/>
      <c r="E29" s="554"/>
      <c r="F29" s="554"/>
      <c r="G29" s="554"/>
      <c r="H29" s="569"/>
      <c r="I29" s="554"/>
      <c r="J29" s="554"/>
    </row>
    <row r="30" spans="1:12">
      <c r="A30" s="157">
        <v>24</v>
      </c>
      <c r="B30" s="555" t="s">
        <v>1384</v>
      </c>
      <c r="C30" s="554"/>
      <c r="D30" s="554"/>
      <c r="E30" s="554"/>
      <c r="F30" s="554"/>
      <c r="G30" s="554"/>
      <c r="H30" s="569"/>
      <c r="I30" s="554"/>
      <c r="J30" s="554"/>
    </row>
    <row r="31" spans="1:12">
      <c r="A31" s="157">
        <v>25</v>
      </c>
      <c r="B31" s="553" t="s">
        <v>1386</v>
      </c>
      <c r="C31" s="632">
        <f t="shared" ref="C31:J31" si="0">SUM(C7:C30)</f>
        <v>3.972</v>
      </c>
      <c r="D31" s="632">
        <f t="shared" si="0"/>
        <v>0.99066399999999999</v>
      </c>
      <c r="E31" s="632">
        <f t="shared" si="0"/>
        <v>2.7393360000000002</v>
      </c>
      <c r="F31" s="632">
        <f t="shared" si="0"/>
        <v>0</v>
      </c>
      <c r="G31" s="632">
        <f t="shared" si="0"/>
        <v>0</v>
      </c>
      <c r="H31" s="632">
        <f t="shared" si="0"/>
        <v>0.06</v>
      </c>
      <c r="I31" s="632">
        <f t="shared" si="0"/>
        <v>0.33</v>
      </c>
      <c r="J31" s="632">
        <f t="shared" si="0"/>
        <v>0.30000000000000004</v>
      </c>
    </row>
  </sheetData>
  <pageMargins left="0.7" right="0.7" top="0.75" bottom="0.75" header="0.3" footer="0.3"/>
  <pageSetup paperSize="9" scale="62"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A1A9-14B9-4519-BB7D-01F76A8378D7}">
  <dimension ref="A1:M15"/>
  <sheetViews>
    <sheetView zoomScaleNormal="100" workbookViewId="0">
      <selection activeCell="B2" sqref="B2"/>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175</v>
      </c>
    </row>
    <row r="2" spans="1:13" ht="15">
      <c r="A2" s="29" t="s">
        <v>200</v>
      </c>
    </row>
    <row r="3" spans="1:13" ht="15">
      <c r="A3" s="5" t="s">
        <v>196</v>
      </c>
      <c r="B3" s="432"/>
      <c r="C3" s="432"/>
      <c r="D3" s="432"/>
      <c r="E3" s="432"/>
      <c r="F3" s="570"/>
      <c r="G3" s="570"/>
      <c r="H3" s="570"/>
      <c r="I3" s="570"/>
      <c r="J3" s="570"/>
      <c r="K3" s="570"/>
      <c r="L3" s="570"/>
    </row>
    <row r="4" spans="1:13" ht="15">
      <c r="A4" s="5"/>
      <c r="B4" s="432"/>
      <c r="C4" s="432"/>
      <c r="D4" s="432"/>
      <c r="E4" s="432"/>
      <c r="F4" s="570"/>
      <c r="G4" s="570"/>
      <c r="H4" s="570"/>
      <c r="I4" s="570"/>
      <c r="J4" s="570"/>
      <c r="K4" s="570"/>
      <c r="L4" s="570"/>
    </row>
    <row r="5" spans="1:13" ht="15">
      <c r="C5" s="108" t="s">
        <v>1387</v>
      </c>
      <c r="D5" s="108" t="s">
        <v>531</v>
      </c>
      <c r="E5" s="108" t="s">
        <v>198</v>
      </c>
      <c r="F5" s="108" t="s">
        <v>573</v>
      </c>
      <c r="G5" s="108" t="s">
        <v>199</v>
      </c>
      <c r="H5" s="108" t="s">
        <v>574</v>
      </c>
      <c r="I5" s="108" t="s">
        <v>575</v>
      </c>
      <c r="J5" s="108" t="s">
        <v>576</v>
      </c>
      <c r="K5" s="108" t="s">
        <v>577</v>
      </c>
      <c r="L5" s="108" t="s">
        <v>578</v>
      </c>
    </row>
    <row r="6" spans="1:13" ht="15">
      <c r="B6" s="571"/>
      <c r="C6" s="978" t="s">
        <v>1388</v>
      </c>
      <c r="D6" s="978"/>
      <c r="E6" s="978"/>
      <c r="F6" s="978" t="s">
        <v>1389</v>
      </c>
      <c r="G6" s="978"/>
      <c r="H6" s="978"/>
      <c r="I6" s="978"/>
      <c r="J6" s="978"/>
      <c r="K6" s="978"/>
      <c r="L6" s="572"/>
    </row>
    <row r="7" spans="1:13" ht="60">
      <c r="C7" s="573" t="s">
        <v>1331</v>
      </c>
      <c r="D7" s="573" t="s">
        <v>1385</v>
      </c>
      <c r="E7" s="573" t="s">
        <v>1390</v>
      </c>
      <c r="F7" s="573" t="s">
        <v>1391</v>
      </c>
      <c r="G7" s="573" t="s">
        <v>1392</v>
      </c>
      <c r="H7" s="573" t="s">
        <v>1393</v>
      </c>
      <c r="I7" s="573" t="s">
        <v>1394</v>
      </c>
      <c r="J7" s="573" t="s">
        <v>1395</v>
      </c>
      <c r="K7" s="573" t="s">
        <v>1396</v>
      </c>
      <c r="L7" s="573" t="s">
        <v>954</v>
      </c>
    </row>
    <row r="8" spans="1:13" ht="15">
      <c r="A8" s="574">
        <v>1</v>
      </c>
      <c r="B8" s="575" t="s">
        <v>1397</v>
      </c>
      <c r="C8" s="576"/>
      <c r="D8" s="576"/>
      <c r="E8" s="576"/>
      <c r="F8" s="576"/>
      <c r="G8" s="576"/>
      <c r="H8" s="576"/>
      <c r="I8" s="576"/>
      <c r="J8" s="576"/>
      <c r="K8" s="576"/>
      <c r="L8" s="577">
        <f>E9+SUM(F10:J11)</f>
        <v>66</v>
      </c>
    </row>
    <row r="9" spans="1:13" ht="15">
      <c r="A9" s="574">
        <v>2</v>
      </c>
      <c r="B9" s="578" t="s">
        <v>1398</v>
      </c>
      <c r="C9" s="579">
        <v>10</v>
      </c>
      <c r="D9" s="579">
        <v>6</v>
      </c>
      <c r="E9" s="579">
        <f>D9+C9</f>
        <v>16</v>
      </c>
      <c r="F9" s="576"/>
      <c r="G9" s="576"/>
      <c r="H9" s="576"/>
      <c r="I9" s="576"/>
      <c r="J9" s="576"/>
      <c r="K9" s="576"/>
      <c r="L9" s="580"/>
    </row>
    <row r="10" spans="1:13" ht="15">
      <c r="A10" s="574">
        <v>3</v>
      </c>
      <c r="B10" s="581" t="s">
        <v>1399</v>
      </c>
      <c r="C10" s="576"/>
      <c r="D10" s="576"/>
      <c r="E10" s="576"/>
      <c r="F10" s="582"/>
      <c r="G10" s="582"/>
      <c r="H10" s="582"/>
      <c r="I10" s="582"/>
      <c r="J10" s="582">
        <v>3</v>
      </c>
      <c r="K10" s="582"/>
      <c r="L10" s="580"/>
    </row>
    <row r="11" spans="1:13" ht="15">
      <c r="A11" s="574">
        <v>4</v>
      </c>
      <c r="B11" s="581" t="s">
        <v>1400</v>
      </c>
      <c r="C11" s="576"/>
      <c r="D11" s="576"/>
      <c r="E11" s="576"/>
      <c r="F11" s="582"/>
      <c r="G11" s="582">
        <v>3</v>
      </c>
      <c r="H11" s="582">
        <v>32</v>
      </c>
      <c r="I11" s="582">
        <v>12</v>
      </c>
      <c r="J11" s="582"/>
      <c r="K11" s="582"/>
      <c r="L11" s="580"/>
    </row>
    <row r="12" spans="1:13" ht="15">
      <c r="A12" s="574">
        <v>5</v>
      </c>
      <c r="B12" s="575" t="s">
        <v>1401</v>
      </c>
      <c r="C12" s="583">
        <v>0.5</v>
      </c>
      <c r="D12" s="583">
        <v>4.72</v>
      </c>
      <c r="E12" s="583"/>
      <c r="F12" s="583"/>
      <c r="G12" s="583">
        <v>0.6</v>
      </c>
      <c r="H12" s="583">
        <v>5.2</v>
      </c>
      <c r="I12" s="583">
        <v>2.7</v>
      </c>
      <c r="J12" s="583">
        <v>0.6</v>
      </c>
      <c r="K12" s="583"/>
      <c r="L12" s="580"/>
    </row>
    <row r="13" spans="1:13" ht="15">
      <c r="A13" s="574">
        <v>6</v>
      </c>
      <c r="B13" s="578" t="s">
        <v>1402</v>
      </c>
      <c r="C13" s="583"/>
      <c r="D13" s="583">
        <v>2</v>
      </c>
      <c r="E13" s="583"/>
      <c r="F13" s="583"/>
      <c r="G13" s="633">
        <v>0.22800000000000001</v>
      </c>
      <c r="H13" s="583">
        <v>1.4</v>
      </c>
      <c r="I13" s="583">
        <v>1.1000000000000001</v>
      </c>
      <c r="J13" s="583">
        <v>0.1</v>
      </c>
      <c r="K13" s="583"/>
      <c r="L13" s="580"/>
    </row>
    <row r="14" spans="1:13" ht="15">
      <c r="A14" s="574">
        <v>7</v>
      </c>
      <c r="B14" s="581" t="s">
        <v>1403</v>
      </c>
      <c r="C14" s="583">
        <v>0.5</v>
      </c>
      <c r="D14" s="583">
        <f>D12-D13</f>
        <v>2.7199999999999998</v>
      </c>
      <c r="E14" s="583"/>
      <c r="F14" s="583"/>
      <c r="G14" s="633">
        <f>G12-G13</f>
        <v>0.372</v>
      </c>
      <c r="H14" s="583">
        <f>H12-H13</f>
        <v>3.8000000000000003</v>
      </c>
      <c r="I14" s="583">
        <f>I12-I13</f>
        <v>1.6</v>
      </c>
      <c r="J14" s="583">
        <v>0.5</v>
      </c>
      <c r="K14" s="583"/>
      <c r="L14" s="580"/>
      <c r="M14" s="632"/>
    </row>
    <row r="15" spans="1:13">
      <c r="G15" s="632"/>
    </row>
  </sheetData>
  <mergeCells count="2">
    <mergeCell ref="C6:E6"/>
    <mergeCell ref="F6:K6"/>
  </mergeCells>
  <pageMargins left="0.7" right="0.7" top="0.75" bottom="0.75" header="0.3" footer="0.3"/>
  <pageSetup paperSize="9" scale="5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dimension ref="A1:C10"/>
  <sheetViews>
    <sheetView zoomScaleNormal="100" workbookViewId="0">
      <selection activeCell="B14" sqref="B14"/>
    </sheetView>
  </sheetViews>
  <sheetFormatPr defaultColWidth="7.625" defaultRowHeight="18" customHeight="1"/>
  <cols>
    <col min="1" max="1" width="11.875" style="90" customWidth="1"/>
    <col min="2" max="2" width="132.75" customWidth="1"/>
    <col min="3" max="3" width="13.625" customWidth="1"/>
  </cols>
  <sheetData>
    <row r="1" spans="1:3" s="101" customFormat="1" ht="15">
      <c r="A1" s="21">
        <v>9</v>
      </c>
      <c r="B1" s="13" t="s">
        <v>176</v>
      </c>
    </row>
    <row r="2" spans="1:3" s="101" customFormat="1" ht="15">
      <c r="A2" s="16" t="s">
        <v>177</v>
      </c>
      <c r="B2" s="585" t="s">
        <v>178</v>
      </c>
      <c r="C2" s="100"/>
    </row>
    <row r="3" spans="1:3" s="1" customFormat="1" ht="14.25">
      <c r="A3" s="6" t="s">
        <v>179</v>
      </c>
      <c r="B3" s="7" t="s">
        <v>180</v>
      </c>
      <c r="C3" s="99"/>
    </row>
    <row r="4" spans="1:3" s="1" customFormat="1" ht="14.25">
      <c r="A4" s="8" t="s">
        <v>181</v>
      </c>
      <c r="B4" s="7" t="s">
        <v>182</v>
      </c>
      <c r="C4" s="99"/>
    </row>
    <row r="5" spans="1:3" s="1" customFormat="1" ht="14.25">
      <c r="A5" s="8" t="s">
        <v>183</v>
      </c>
      <c r="B5" s="7" t="s">
        <v>184</v>
      </c>
      <c r="C5" s="99"/>
    </row>
    <row r="6" spans="1:3" s="1" customFormat="1" ht="14.25">
      <c r="A6" s="8" t="s">
        <v>185</v>
      </c>
      <c r="B6" s="7" t="s">
        <v>186</v>
      </c>
      <c r="C6" s="99"/>
    </row>
    <row r="7" spans="1:3" s="1" customFormat="1" ht="14.25">
      <c r="A7" s="9" t="s">
        <v>187</v>
      </c>
      <c r="B7" s="9" t="s">
        <v>188</v>
      </c>
      <c r="C7" s="99"/>
    </row>
    <row r="8" spans="1:3" s="1" customFormat="1" ht="14.25">
      <c r="A8" s="9" t="s">
        <v>189</v>
      </c>
      <c r="B8" s="9" t="s">
        <v>190</v>
      </c>
      <c r="C8" s="99"/>
    </row>
    <row r="10" spans="1:3" ht="14.25">
      <c r="B10" s="28"/>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pageSetup paperSize="9" scale="76" orientation="landscape" r:id="rId1"/>
  <colBreaks count="1" manualBreakCount="1">
    <brk id="3" max="1048575" man="1"/>
  </colBreaks>
  <ignoredErrors>
    <ignoredError sqref="A2"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dimension ref="A1:C10"/>
  <sheetViews>
    <sheetView zoomScaleNormal="100" workbookViewId="0">
      <selection activeCell="B5" sqref="B5"/>
    </sheetView>
  </sheetViews>
  <sheetFormatPr defaultColWidth="7.625" defaultRowHeight="18" customHeight="1"/>
  <cols>
    <col min="1" max="1" width="11.875" style="90" customWidth="1"/>
    <col min="2" max="2" width="142.625" bestFit="1" customWidth="1"/>
  </cols>
  <sheetData>
    <row r="1" spans="1:3" s="101" customFormat="1" ht="15">
      <c r="A1" s="21">
        <v>9</v>
      </c>
      <c r="B1" s="13" t="s">
        <v>176</v>
      </c>
    </row>
    <row r="2" spans="1:3" s="101" customFormat="1" ht="15">
      <c r="A2" s="25" t="s">
        <v>177</v>
      </c>
      <c r="B2" s="127" t="s">
        <v>178</v>
      </c>
      <c r="C2" s="100"/>
    </row>
    <row r="3" spans="1:3" s="1" customFormat="1" ht="14.25">
      <c r="A3" s="6" t="s">
        <v>179</v>
      </c>
      <c r="B3" s="7" t="s">
        <v>180</v>
      </c>
      <c r="C3" s="99"/>
    </row>
    <row r="4" spans="1:3" s="1" customFormat="1" ht="14.25">
      <c r="A4" s="8" t="s">
        <v>181</v>
      </c>
      <c r="B4" s="7" t="s">
        <v>182</v>
      </c>
      <c r="C4" s="99"/>
    </row>
    <row r="5" spans="1:3" s="1" customFormat="1" ht="14.25">
      <c r="A5" s="8" t="s">
        <v>183</v>
      </c>
      <c r="B5" s="7" t="s">
        <v>184</v>
      </c>
      <c r="C5" s="99"/>
    </row>
    <row r="6" spans="1:3" s="1" customFormat="1" ht="14.25">
      <c r="A6" s="8" t="s">
        <v>185</v>
      </c>
      <c r="B6" s="7" t="s">
        <v>186</v>
      </c>
      <c r="C6" s="99"/>
    </row>
    <row r="7" spans="1:3" s="1" customFormat="1" ht="14.25">
      <c r="A7" s="9" t="s">
        <v>187</v>
      </c>
      <c r="B7" s="9" t="s">
        <v>188</v>
      </c>
      <c r="C7" s="99"/>
    </row>
    <row r="8" spans="1:3" s="1" customFormat="1" ht="14.25">
      <c r="A8" s="9" t="s">
        <v>189</v>
      </c>
      <c r="B8" s="9" t="s">
        <v>190</v>
      </c>
      <c r="C8" s="99"/>
    </row>
    <row r="10" spans="1:3" ht="14.25">
      <c r="B10" s="28"/>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pageSetup paperSize="9" scale="74" orientation="landscape" r:id="rId1"/>
  <ignoredErrors>
    <ignoredError sqref="A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dimension ref="A1:R49"/>
  <sheetViews>
    <sheetView zoomScaleNormal="100" workbookViewId="0">
      <selection sqref="A1:E14"/>
    </sheetView>
  </sheetViews>
  <sheetFormatPr defaultColWidth="7.875" defaultRowHeight="14.25"/>
  <cols>
    <col min="2" max="2" width="75.625" customWidth="1"/>
    <col min="3" max="3" width="26.875" customWidth="1"/>
    <col min="4" max="4" width="23" customWidth="1"/>
    <col min="5" max="5" width="17.875" customWidth="1"/>
  </cols>
  <sheetData>
    <row r="1" spans="1:18" ht="20.25">
      <c r="A1" s="586" t="s">
        <v>180</v>
      </c>
    </row>
    <row r="2" spans="1:18" ht="15">
      <c r="A2" s="106" t="s">
        <v>200</v>
      </c>
      <c r="B2" s="351"/>
      <c r="C2" s="351"/>
      <c r="D2" s="351"/>
      <c r="E2" s="351"/>
      <c r="F2" s="351"/>
      <c r="G2" s="351"/>
      <c r="H2" s="351"/>
      <c r="I2" s="351"/>
      <c r="J2" s="351"/>
      <c r="K2" s="351"/>
      <c r="L2" s="351"/>
      <c r="M2" s="351"/>
      <c r="N2" s="351"/>
      <c r="O2" s="351"/>
      <c r="P2" s="351"/>
      <c r="Q2" s="351"/>
      <c r="R2" s="351"/>
    </row>
    <row r="3" spans="1:18" ht="15">
      <c r="A3" s="106" t="s">
        <v>196</v>
      </c>
      <c r="B3" s="351"/>
      <c r="C3" s="351"/>
      <c r="D3" s="351"/>
      <c r="E3" s="351"/>
      <c r="F3" s="351"/>
      <c r="G3" s="351"/>
      <c r="H3" s="351"/>
      <c r="I3" s="351"/>
      <c r="J3" s="351"/>
      <c r="K3" s="351"/>
      <c r="L3" s="351"/>
      <c r="M3" s="351"/>
      <c r="N3" s="351"/>
      <c r="O3" s="351"/>
      <c r="P3" s="351"/>
      <c r="Q3" s="351"/>
      <c r="R3" s="351"/>
    </row>
    <row r="4" spans="1:18">
      <c r="A4" s="351"/>
      <c r="C4" s="351"/>
      <c r="D4" s="351"/>
      <c r="E4" s="351"/>
      <c r="F4" s="351"/>
      <c r="G4" s="351"/>
      <c r="H4" s="351"/>
      <c r="I4" s="351"/>
      <c r="J4" s="351"/>
      <c r="K4" s="351"/>
      <c r="L4" s="351"/>
      <c r="M4" s="351"/>
      <c r="N4" s="351"/>
      <c r="O4" s="351"/>
      <c r="P4" s="351"/>
      <c r="Q4" s="351"/>
      <c r="R4" s="351"/>
    </row>
    <row r="5" spans="1:18">
      <c r="C5" s="48" t="s">
        <v>197</v>
      </c>
      <c r="D5" s="48" t="s">
        <v>531</v>
      </c>
      <c r="E5" s="48" t="s">
        <v>198</v>
      </c>
    </row>
    <row r="6" spans="1:18" ht="45">
      <c r="B6" s="107"/>
      <c r="C6" s="135" t="s">
        <v>1404</v>
      </c>
      <c r="D6" s="135" t="s">
        <v>1405</v>
      </c>
      <c r="E6" s="979" t="s">
        <v>1406</v>
      </c>
    </row>
    <row r="7" spans="1:18" ht="15">
      <c r="B7" s="107"/>
      <c r="C7" s="135" t="s">
        <v>1407</v>
      </c>
      <c r="D7" s="135" t="s">
        <v>1407</v>
      </c>
      <c r="E7" s="980"/>
    </row>
    <row r="8" spans="1:18" ht="15">
      <c r="A8" s="981" t="s">
        <v>1408</v>
      </c>
      <c r="B8" s="982"/>
      <c r="C8" s="982"/>
      <c r="D8" s="982"/>
      <c r="E8" s="983"/>
    </row>
    <row r="9" spans="1:18">
      <c r="A9" s="175">
        <v>1</v>
      </c>
      <c r="B9" s="36" t="s">
        <v>1409</v>
      </c>
      <c r="C9" s="587">
        <v>1369.716357</v>
      </c>
      <c r="D9" s="587">
        <v>6.1495179999999996</v>
      </c>
      <c r="E9" s="48"/>
    </row>
    <row r="10" spans="1:18">
      <c r="A10" s="175">
        <v>2</v>
      </c>
      <c r="B10" s="36" t="s">
        <v>1410</v>
      </c>
      <c r="C10" s="587">
        <v>1049.0305949999999</v>
      </c>
      <c r="D10" s="587">
        <v>914.71323600000005</v>
      </c>
      <c r="E10" s="48"/>
    </row>
    <row r="11" spans="1:18">
      <c r="A11" s="175">
        <v>3</v>
      </c>
      <c r="B11" s="36" t="s">
        <v>1411</v>
      </c>
      <c r="C11" s="587">
        <v>9142.270117</v>
      </c>
      <c r="D11" s="587">
        <v>9101.2247960000004</v>
      </c>
      <c r="E11" s="48"/>
    </row>
    <row r="12" spans="1:18">
      <c r="A12" s="175">
        <v>4</v>
      </c>
      <c r="B12" s="36" t="s">
        <v>1412</v>
      </c>
      <c r="C12" s="587">
        <v>81.916441000000006</v>
      </c>
      <c r="D12" s="587">
        <v>76.373952000000003</v>
      </c>
      <c r="E12" s="48"/>
    </row>
    <row r="13" spans="1:18">
      <c r="A13" s="175">
        <v>5</v>
      </c>
      <c r="B13" s="36" t="s">
        <v>1413</v>
      </c>
      <c r="C13" s="587">
        <v>2.9038780000000002</v>
      </c>
      <c r="D13" s="587">
        <v>2.9038780000000002</v>
      </c>
      <c r="E13" s="48"/>
    </row>
    <row r="14" spans="1:18">
      <c r="A14" s="175">
        <v>6</v>
      </c>
      <c r="B14" s="36" t="s">
        <v>1414</v>
      </c>
      <c r="C14" s="587">
        <v>0</v>
      </c>
      <c r="D14" s="587">
        <v>46.190967000000001</v>
      </c>
      <c r="E14" s="48"/>
    </row>
    <row r="15" spans="1:18">
      <c r="A15" s="175">
        <v>7</v>
      </c>
      <c r="B15" s="36" t="s">
        <v>1415</v>
      </c>
      <c r="C15" s="587">
        <v>260.47117700000001</v>
      </c>
      <c r="D15" s="587">
        <v>194.48568900000001</v>
      </c>
      <c r="E15" s="48"/>
    </row>
    <row r="16" spans="1:18">
      <c r="A16" s="175">
        <v>8</v>
      </c>
      <c r="B16" s="36" t="s">
        <v>1416</v>
      </c>
      <c r="C16" s="587">
        <v>168.187318</v>
      </c>
      <c r="D16" s="587">
        <v>165.312421</v>
      </c>
      <c r="E16" s="48" t="s">
        <v>308</v>
      </c>
    </row>
    <row r="17" spans="1:5">
      <c r="A17" s="175">
        <v>9</v>
      </c>
      <c r="B17" s="36" t="s">
        <v>1417</v>
      </c>
      <c r="C17" s="587">
        <v>105.477757</v>
      </c>
      <c r="D17" s="587">
        <v>79.045266999999996</v>
      </c>
      <c r="E17" s="48"/>
    </row>
    <row r="18" spans="1:5">
      <c r="A18" s="175">
        <v>10</v>
      </c>
      <c r="B18" s="36" t="s">
        <v>1418</v>
      </c>
      <c r="C18" s="587">
        <v>25.154568999999999</v>
      </c>
      <c r="D18" s="587">
        <v>10.645030999999999</v>
      </c>
      <c r="E18" s="48"/>
    </row>
    <row r="19" spans="1:5" s="29" customFormat="1" ht="15">
      <c r="A19" s="425">
        <v>11</v>
      </c>
      <c r="B19" s="350" t="s">
        <v>1419</v>
      </c>
      <c r="C19" s="588">
        <v>12036.940891</v>
      </c>
      <c r="D19" s="588">
        <v>10431.732333</v>
      </c>
      <c r="E19" s="135"/>
    </row>
    <row r="20" spans="1:5" ht="15">
      <c r="A20" s="981" t="s">
        <v>1420</v>
      </c>
      <c r="B20" s="982"/>
      <c r="C20" s="982"/>
      <c r="D20" s="982"/>
      <c r="E20" s="983"/>
    </row>
    <row r="21" spans="1:5">
      <c r="A21" s="175">
        <v>1</v>
      </c>
      <c r="B21" s="36" t="s">
        <v>1421</v>
      </c>
      <c r="C21" s="587">
        <v>4872.6376399999999</v>
      </c>
      <c r="D21" s="587">
        <v>4896.1210250000004</v>
      </c>
      <c r="E21" s="48"/>
    </row>
    <row r="22" spans="1:5">
      <c r="A22" s="175">
        <v>2</v>
      </c>
      <c r="B22" s="36" t="s">
        <v>1412</v>
      </c>
      <c r="C22" s="587">
        <v>223.65901099999999</v>
      </c>
      <c r="D22" s="587">
        <v>205.95411899999999</v>
      </c>
      <c r="E22" s="48"/>
    </row>
    <row r="23" spans="1:5">
      <c r="A23" s="175">
        <v>3</v>
      </c>
      <c r="B23" s="36" t="s">
        <v>1422</v>
      </c>
      <c r="C23" s="587">
        <v>4479.6361280000001</v>
      </c>
      <c r="D23" s="587">
        <v>4427.893548</v>
      </c>
      <c r="E23" s="48"/>
    </row>
    <row r="24" spans="1:5">
      <c r="A24" s="175">
        <v>4</v>
      </c>
      <c r="B24" s="40" t="s">
        <v>1423</v>
      </c>
      <c r="C24" s="587">
        <v>121.35706</v>
      </c>
      <c r="D24" s="587">
        <v>69.614479000000003</v>
      </c>
      <c r="E24" s="48" t="s">
        <v>368</v>
      </c>
    </row>
    <row r="25" spans="1:5">
      <c r="A25" s="175">
        <v>5</v>
      </c>
      <c r="B25" s="36" t="s">
        <v>1424</v>
      </c>
      <c r="C25" s="587">
        <v>1528.964027</v>
      </c>
      <c r="D25" s="587">
        <v>0</v>
      </c>
      <c r="E25" s="48"/>
    </row>
    <row r="26" spans="1:5">
      <c r="A26" s="175">
        <v>6</v>
      </c>
      <c r="B26" s="36" t="s">
        <v>1425</v>
      </c>
      <c r="C26" s="587">
        <v>164.371769</v>
      </c>
      <c r="D26" s="587">
        <v>158.40562299999999</v>
      </c>
      <c r="E26" s="48"/>
    </row>
    <row r="27" spans="1:5">
      <c r="A27" s="175">
        <v>7</v>
      </c>
      <c r="B27" s="36" t="s">
        <v>1426</v>
      </c>
      <c r="C27" s="587">
        <v>1.233387</v>
      </c>
      <c r="D27" s="587">
        <v>1.233387</v>
      </c>
      <c r="E27" s="48"/>
    </row>
    <row r="28" spans="1:5">
      <c r="A28" s="175">
        <v>8</v>
      </c>
      <c r="B28" s="36" t="s">
        <v>1427</v>
      </c>
      <c r="C28" s="587">
        <v>58.458216999999998</v>
      </c>
      <c r="D28" s="587">
        <v>54.196416999999997</v>
      </c>
      <c r="E28" s="48"/>
    </row>
    <row r="29" spans="1:5" s="29" customFormat="1" ht="15">
      <c r="A29" s="425">
        <v>9</v>
      </c>
      <c r="B29" s="350" t="s">
        <v>1428</v>
      </c>
      <c r="C29" s="588">
        <v>11328.960179</v>
      </c>
      <c r="D29" s="588">
        <v>9743.8041190000004</v>
      </c>
      <c r="E29" s="135"/>
    </row>
    <row r="30" spans="1:5" ht="15">
      <c r="A30" s="981" t="s">
        <v>952</v>
      </c>
      <c r="B30" s="982"/>
      <c r="C30" s="982"/>
      <c r="D30" s="982"/>
      <c r="E30" s="983"/>
    </row>
    <row r="31" spans="1:5" s="29" customFormat="1" ht="15">
      <c r="A31" s="425">
        <v>1</v>
      </c>
      <c r="B31" s="350" t="s">
        <v>1429</v>
      </c>
      <c r="C31" s="588">
        <v>130.71529699999999</v>
      </c>
      <c r="D31" s="588">
        <v>140.748392</v>
      </c>
      <c r="E31" s="653"/>
    </row>
    <row r="32" spans="1:5">
      <c r="A32" s="175">
        <v>2</v>
      </c>
      <c r="B32" s="40" t="s">
        <v>451</v>
      </c>
      <c r="C32" s="587">
        <v>169.731964</v>
      </c>
      <c r="D32" s="587">
        <v>169.731964</v>
      </c>
      <c r="E32" s="38" t="s">
        <v>292</v>
      </c>
    </row>
    <row r="33" spans="1:5">
      <c r="A33" s="175">
        <v>3</v>
      </c>
      <c r="B33" s="40" t="s">
        <v>1430</v>
      </c>
      <c r="C33" s="587">
        <v>-39.016666999999998</v>
      </c>
      <c r="D33" s="587">
        <v>-28.983571999999999</v>
      </c>
      <c r="E33" s="38" t="s">
        <v>298</v>
      </c>
    </row>
    <row r="34" spans="1:5">
      <c r="A34" s="175">
        <v>4</v>
      </c>
      <c r="B34" s="545" t="s">
        <v>1431</v>
      </c>
      <c r="C34" s="587">
        <v>-0.68876000000000004</v>
      </c>
      <c r="D34" s="587">
        <v>-0.68876000000000004</v>
      </c>
      <c r="E34" s="38" t="s">
        <v>312</v>
      </c>
    </row>
    <row r="35" spans="1:5" s="29" customFormat="1" ht="15">
      <c r="A35" s="425">
        <v>5</v>
      </c>
      <c r="B35" s="350" t="s">
        <v>1432</v>
      </c>
      <c r="C35" s="588">
        <v>517.80541500000004</v>
      </c>
      <c r="D35" s="588">
        <v>487.71982200000002</v>
      </c>
      <c r="E35" s="653"/>
    </row>
    <row r="36" spans="1:5">
      <c r="A36" s="175">
        <v>6</v>
      </c>
      <c r="B36" s="40" t="s">
        <v>1433</v>
      </c>
      <c r="C36" s="587">
        <v>365.872952</v>
      </c>
      <c r="D36" s="587">
        <v>335.91775100000001</v>
      </c>
      <c r="E36" s="38"/>
    </row>
    <row r="37" spans="1:5">
      <c r="A37" s="175">
        <v>7</v>
      </c>
      <c r="B37" s="545" t="s">
        <v>1434</v>
      </c>
      <c r="C37" s="587">
        <v>281.699411</v>
      </c>
      <c r="D37" s="587">
        <v>259.07150000000001</v>
      </c>
      <c r="E37" s="38" t="s">
        <v>296</v>
      </c>
    </row>
    <row r="38" spans="1:5">
      <c r="A38" s="175">
        <v>8</v>
      </c>
      <c r="B38" s="545" t="s">
        <v>1435</v>
      </c>
      <c r="C38" s="587">
        <v>0</v>
      </c>
      <c r="D38" s="587">
        <v>2.3250000000000002</v>
      </c>
      <c r="E38" s="38" t="s">
        <v>296</v>
      </c>
    </row>
    <row r="39" spans="1:5">
      <c r="A39" s="175">
        <v>9</v>
      </c>
      <c r="B39" s="545" t="s">
        <v>1436</v>
      </c>
      <c r="C39" s="587">
        <v>-4.7202000000000001E-2</v>
      </c>
      <c r="D39" s="587">
        <v>-4.7202000000000001E-2</v>
      </c>
      <c r="E39" s="38" t="s">
        <v>298</v>
      </c>
    </row>
    <row r="40" spans="1:5">
      <c r="A40" s="175">
        <v>10</v>
      </c>
      <c r="B40" s="545" t="s">
        <v>1437</v>
      </c>
      <c r="C40" s="587">
        <v>84.220742999999999</v>
      </c>
      <c r="D40" s="587">
        <v>76.893452999999994</v>
      </c>
      <c r="E40" s="38" t="s">
        <v>303</v>
      </c>
    </row>
    <row r="41" spans="1:5">
      <c r="A41" s="175">
        <v>11</v>
      </c>
      <c r="B41" s="545" t="s">
        <v>1438</v>
      </c>
      <c r="C41" s="587">
        <v>0</v>
      </c>
      <c r="D41" s="587">
        <v>0</v>
      </c>
      <c r="E41" s="38" t="s">
        <v>318</v>
      </c>
    </row>
    <row r="42" spans="1:5">
      <c r="A42" s="175">
        <v>12</v>
      </c>
      <c r="B42" s="40" t="s">
        <v>1439</v>
      </c>
      <c r="C42" s="587">
        <v>151.93246300000001</v>
      </c>
      <c r="D42" s="587">
        <v>151.80206999999999</v>
      </c>
      <c r="E42" s="38" t="s">
        <v>1440</v>
      </c>
    </row>
    <row r="43" spans="1:5">
      <c r="A43" s="175">
        <v>13</v>
      </c>
      <c r="B43" s="545" t="s">
        <v>1441</v>
      </c>
      <c r="C43" s="587">
        <v>7.7430709999999996</v>
      </c>
      <c r="D43" s="587">
        <v>7.612679</v>
      </c>
      <c r="E43" s="38"/>
    </row>
    <row r="44" spans="1:5" s="29" customFormat="1" ht="15">
      <c r="A44" s="425">
        <v>14</v>
      </c>
      <c r="B44" s="545" t="s">
        <v>1442</v>
      </c>
      <c r="C44" s="587">
        <v>144.189392</v>
      </c>
      <c r="D44" s="587">
        <v>144.189392</v>
      </c>
      <c r="E44" s="653"/>
    </row>
    <row r="45" spans="1:5" ht="15">
      <c r="A45" s="175">
        <v>15</v>
      </c>
      <c r="B45" s="589" t="s">
        <v>1443</v>
      </c>
      <c r="C45" s="587">
        <v>648.520712</v>
      </c>
      <c r="D45" s="587">
        <v>628.46821299999999</v>
      </c>
      <c r="E45" s="38"/>
    </row>
    <row r="46" spans="1:5">
      <c r="A46" s="175">
        <v>16</v>
      </c>
      <c r="B46" s="40" t="s">
        <v>1444</v>
      </c>
      <c r="C46" s="587">
        <v>59.46</v>
      </c>
      <c r="D46" s="587">
        <v>59.46</v>
      </c>
      <c r="E46" s="38" t="s">
        <v>344</v>
      </c>
    </row>
    <row r="47" spans="1:5" s="29" customFormat="1" ht="15">
      <c r="A47" s="425">
        <v>17</v>
      </c>
      <c r="B47" s="36" t="s">
        <v>1445</v>
      </c>
      <c r="C47" s="588">
        <v>0</v>
      </c>
      <c r="D47" s="588">
        <v>0</v>
      </c>
      <c r="E47" s="653"/>
    </row>
    <row r="48" spans="1:5" s="29" customFormat="1" ht="15">
      <c r="A48" s="425">
        <v>18</v>
      </c>
      <c r="B48" s="350" t="s">
        <v>1446</v>
      </c>
      <c r="C48" s="588">
        <v>707.98071200000004</v>
      </c>
      <c r="D48" s="588">
        <v>687.92821300000003</v>
      </c>
      <c r="E48" s="653"/>
    </row>
    <row r="49" spans="1:5" ht="15">
      <c r="A49" s="425">
        <v>19</v>
      </c>
      <c r="B49" s="350" t="s">
        <v>1447</v>
      </c>
      <c r="C49" s="588">
        <v>12036.940891</v>
      </c>
      <c r="D49" s="588">
        <v>10431.732333</v>
      </c>
      <c r="E49" s="653"/>
    </row>
  </sheetData>
  <mergeCells count="4">
    <mergeCell ref="E6:E7"/>
    <mergeCell ref="A8:E8"/>
    <mergeCell ref="A20:E20"/>
    <mergeCell ref="A30:E30"/>
  </mergeCells>
  <pageMargins left="0.7" right="0.7" top="0.75" bottom="0.75" header="0.3" footer="0.3"/>
  <pageSetup paperSize="9" scale="79" orientation="landscape" r:id="rId1"/>
  <rowBreaks count="1" manualBreakCount="1">
    <brk id="29"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dimension ref="A1:N55"/>
  <sheetViews>
    <sheetView zoomScaleNormal="100" workbookViewId="0">
      <selection sqref="A1:I39"/>
    </sheetView>
  </sheetViews>
  <sheetFormatPr defaultColWidth="8.125" defaultRowHeight="14.25"/>
  <cols>
    <col min="1" max="1" width="4.375" style="379" customWidth="1"/>
    <col min="2" max="2" width="34.625" customWidth="1"/>
    <col min="3" max="6" width="19" customWidth="1"/>
    <col min="7" max="8" width="19" hidden="1" customWidth="1"/>
    <col min="9" max="9" width="19" customWidth="1"/>
  </cols>
  <sheetData>
    <row r="1" spans="1:14" ht="24" customHeight="1">
      <c r="A1" s="128" t="s">
        <v>182</v>
      </c>
      <c r="C1" s="493"/>
      <c r="D1" s="493"/>
      <c r="E1" s="493"/>
      <c r="F1" s="493"/>
      <c r="G1" s="493"/>
      <c r="H1" s="493"/>
      <c r="I1" s="493"/>
    </row>
    <row r="2" spans="1:14" ht="15">
      <c r="A2" s="29" t="s">
        <v>200</v>
      </c>
    </row>
    <row r="3" spans="1:14" ht="15">
      <c r="A3" s="29" t="s">
        <v>196</v>
      </c>
    </row>
    <row r="4" spans="1:14" ht="15">
      <c r="A4"/>
      <c r="B4" s="29"/>
    </row>
    <row r="5" spans="1:14">
      <c r="A5"/>
      <c r="C5" s="151" t="s">
        <v>197</v>
      </c>
      <c r="D5" s="151" t="s">
        <v>531</v>
      </c>
      <c r="E5" s="151" t="s">
        <v>198</v>
      </c>
      <c r="F5" s="151" t="s">
        <v>573</v>
      </c>
      <c r="G5" s="151" t="s">
        <v>199</v>
      </c>
      <c r="H5" s="151" t="s">
        <v>574</v>
      </c>
      <c r="I5" s="151" t="s">
        <v>575</v>
      </c>
    </row>
    <row r="6" spans="1:14">
      <c r="A6"/>
      <c r="C6" s="985" t="s">
        <v>1448</v>
      </c>
      <c r="D6" s="917" t="s">
        <v>1449</v>
      </c>
      <c r="E6" s="986" t="s">
        <v>1450</v>
      </c>
      <c r="F6" s="986"/>
      <c r="G6" s="986"/>
      <c r="H6" s="986"/>
      <c r="I6" s="986"/>
    </row>
    <row r="7" spans="1:14" ht="66" customHeight="1">
      <c r="A7"/>
      <c r="C7" s="985"/>
      <c r="D7" s="917"/>
      <c r="E7" s="151" t="s">
        <v>1451</v>
      </c>
      <c r="F7" s="151" t="s">
        <v>1452</v>
      </c>
      <c r="G7" s="151" t="s">
        <v>1453</v>
      </c>
      <c r="H7" s="151" t="s">
        <v>1454</v>
      </c>
      <c r="I7" s="151" t="s">
        <v>1455</v>
      </c>
    </row>
    <row r="8" spans="1:14" ht="55.5" customHeight="1">
      <c r="B8" s="590" t="s">
        <v>1456</v>
      </c>
      <c r="C8" s="591"/>
      <c r="D8" s="590"/>
      <c r="E8" s="590"/>
      <c r="F8" s="590"/>
      <c r="G8" s="590"/>
      <c r="H8" s="590"/>
      <c r="I8" s="590"/>
      <c r="N8" s="592"/>
    </row>
    <row r="9" spans="1:14">
      <c r="A9" s="175">
        <v>1</v>
      </c>
      <c r="B9" s="496" t="s">
        <v>1457</v>
      </c>
      <c r="C9" s="593">
        <v>91.7517</v>
      </c>
      <c r="D9" s="594">
        <v>91.7517</v>
      </c>
      <c r="E9" s="594">
        <v>91.7517</v>
      </c>
      <c r="F9" s="594">
        <v>0</v>
      </c>
      <c r="G9" s="594"/>
      <c r="H9" s="595"/>
      <c r="I9" s="595">
        <v>0</v>
      </c>
    </row>
    <row r="10" spans="1:14">
      <c r="A10" s="175">
        <v>2</v>
      </c>
      <c r="B10" s="496" t="s">
        <v>1458</v>
      </c>
      <c r="C10" s="593">
        <v>1049.0306</v>
      </c>
      <c r="D10" s="594">
        <v>914.71320000000003</v>
      </c>
      <c r="E10" s="594">
        <v>914.71320000000003</v>
      </c>
      <c r="F10" s="594">
        <v>0</v>
      </c>
      <c r="G10" s="594"/>
      <c r="H10" s="595"/>
      <c r="I10" s="595">
        <v>0</v>
      </c>
    </row>
    <row r="11" spans="1:14">
      <c r="A11" s="175">
        <v>3</v>
      </c>
      <c r="B11" s="496" t="s">
        <v>1459</v>
      </c>
      <c r="C11" s="593">
        <v>488.44760000000002</v>
      </c>
      <c r="D11" s="594">
        <v>450.86810000000003</v>
      </c>
      <c r="E11" s="594">
        <v>450.86810000000003</v>
      </c>
      <c r="F11" s="594">
        <v>0</v>
      </c>
      <c r="G11" s="594"/>
      <c r="H11" s="595"/>
      <c r="I11" s="595">
        <v>0</v>
      </c>
    </row>
    <row r="12" spans="1:14">
      <c r="A12" s="175">
        <v>4</v>
      </c>
      <c r="B12" s="496" t="s">
        <v>1412</v>
      </c>
      <c r="C12" s="593">
        <v>81.916399999999996</v>
      </c>
      <c r="D12" s="594">
        <v>76.373999999999995</v>
      </c>
      <c r="E12" s="594">
        <v>0</v>
      </c>
      <c r="F12" s="594">
        <v>76.373999999999995</v>
      </c>
      <c r="G12" s="594"/>
      <c r="H12" s="595"/>
      <c r="I12" s="595">
        <v>0</v>
      </c>
    </row>
    <row r="13" spans="1:14">
      <c r="A13" s="175">
        <v>5</v>
      </c>
      <c r="B13" s="496" t="s">
        <v>1460</v>
      </c>
      <c r="C13" s="593">
        <v>8562.0707999999995</v>
      </c>
      <c r="D13" s="594">
        <v>8558.6049999999996</v>
      </c>
      <c r="E13" s="594">
        <v>8558.6049999999996</v>
      </c>
      <c r="F13" s="594">
        <v>0</v>
      </c>
      <c r="G13" s="594"/>
      <c r="H13" s="595"/>
      <c r="I13" s="595">
        <v>0</v>
      </c>
    </row>
    <row r="14" spans="1:14">
      <c r="A14" s="175">
        <v>6</v>
      </c>
      <c r="B14" s="496" t="s">
        <v>1461</v>
      </c>
      <c r="C14" s="593">
        <v>1369.7164</v>
      </c>
      <c r="D14" s="594">
        <v>6.1494999999999997</v>
      </c>
      <c r="E14" s="594">
        <v>6.1494999999999997</v>
      </c>
      <c r="F14" s="594">
        <v>0</v>
      </c>
      <c r="G14" s="594"/>
      <c r="H14" s="595"/>
      <c r="I14" s="595">
        <v>0</v>
      </c>
    </row>
    <row r="15" spans="1:14">
      <c r="A15" s="175">
        <v>7</v>
      </c>
      <c r="B15" s="496" t="s">
        <v>1462</v>
      </c>
      <c r="C15" s="593">
        <v>2.9039000000000001</v>
      </c>
      <c r="D15" s="594">
        <v>2.9039000000000001</v>
      </c>
      <c r="E15" s="594">
        <v>2.9039000000000001</v>
      </c>
      <c r="F15" s="594">
        <v>0</v>
      </c>
      <c r="G15" s="594"/>
      <c r="H15" s="595"/>
      <c r="I15" s="595">
        <v>0</v>
      </c>
    </row>
    <row r="16" spans="1:14">
      <c r="A16" s="175">
        <v>8</v>
      </c>
      <c r="B16" s="496" t="s">
        <v>1463</v>
      </c>
      <c r="C16" s="593">
        <v>0</v>
      </c>
      <c r="D16" s="594">
        <v>46.191000000000003</v>
      </c>
      <c r="E16" s="594">
        <v>37.4238</v>
      </c>
      <c r="F16" s="594">
        <v>0</v>
      </c>
      <c r="G16" s="594"/>
      <c r="H16" s="595"/>
      <c r="I16" s="595">
        <v>8.7670999999999992</v>
      </c>
    </row>
    <row r="17" spans="1:9">
      <c r="A17" s="175">
        <v>9</v>
      </c>
      <c r="B17" s="496" t="s">
        <v>1464</v>
      </c>
      <c r="C17" s="593">
        <v>168.18729999999999</v>
      </c>
      <c r="D17" s="594">
        <v>165.3124</v>
      </c>
      <c r="E17" s="594">
        <v>15.5596</v>
      </c>
      <c r="F17" s="594">
        <v>0</v>
      </c>
      <c r="G17" s="594"/>
      <c r="H17" s="595"/>
      <c r="I17" s="595">
        <v>149.75280000000001</v>
      </c>
    </row>
    <row r="18" spans="1:9">
      <c r="A18" s="175">
        <v>10</v>
      </c>
      <c r="B18" s="496" t="s">
        <v>1465</v>
      </c>
      <c r="C18" s="593">
        <v>62.318800000000003</v>
      </c>
      <c r="D18" s="594">
        <v>0</v>
      </c>
      <c r="E18" s="594">
        <v>0</v>
      </c>
      <c r="F18" s="594">
        <v>0</v>
      </c>
      <c r="G18" s="594"/>
      <c r="H18" s="595"/>
      <c r="I18" s="595">
        <v>0</v>
      </c>
    </row>
    <row r="19" spans="1:9">
      <c r="A19" s="175">
        <v>11</v>
      </c>
      <c r="B19" s="496" t="s">
        <v>1466</v>
      </c>
      <c r="C19" s="593">
        <v>29.9651</v>
      </c>
      <c r="D19" s="594">
        <v>29.173300000000001</v>
      </c>
      <c r="E19" s="594">
        <v>29.173300000000001</v>
      </c>
      <c r="F19" s="594">
        <v>0</v>
      </c>
      <c r="G19" s="594"/>
      <c r="H19" s="595"/>
      <c r="I19" s="595">
        <v>0</v>
      </c>
    </row>
    <row r="20" spans="1:9">
      <c r="A20" s="175">
        <v>12</v>
      </c>
      <c r="B20" s="496" t="s">
        <v>1417</v>
      </c>
      <c r="C20" s="593">
        <v>105.4778</v>
      </c>
      <c r="D20" s="594">
        <v>79.045299999999997</v>
      </c>
      <c r="E20" s="594">
        <v>79.045299999999997</v>
      </c>
      <c r="F20" s="594">
        <v>0</v>
      </c>
      <c r="G20" s="594"/>
      <c r="H20" s="595"/>
      <c r="I20" s="595">
        <v>0</v>
      </c>
    </row>
    <row r="21" spans="1:9">
      <c r="A21" s="175">
        <v>13</v>
      </c>
      <c r="B21" s="496" t="s">
        <v>1418</v>
      </c>
      <c r="C21" s="593">
        <v>25.154599999999999</v>
      </c>
      <c r="D21" s="594">
        <v>10.645</v>
      </c>
      <c r="E21" s="594">
        <v>10.645</v>
      </c>
      <c r="F21" s="594">
        <v>0</v>
      </c>
      <c r="G21" s="594"/>
      <c r="H21" s="595"/>
      <c r="I21" s="595">
        <v>0</v>
      </c>
    </row>
    <row r="22" spans="1:9" ht="15">
      <c r="A22" s="596" t="s">
        <v>1467</v>
      </c>
      <c r="B22" s="597" t="s">
        <v>1468</v>
      </c>
      <c r="C22" s="655">
        <v>12036.9409</v>
      </c>
      <c r="D22" s="656">
        <v>10431.7323</v>
      </c>
      <c r="E22" s="656">
        <v>10196.8385</v>
      </c>
      <c r="F22" s="656">
        <v>76.373999999999995</v>
      </c>
      <c r="G22" s="656"/>
      <c r="H22" s="657"/>
      <c r="I22" s="657">
        <v>158.51990000000001</v>
      </c>
    </row>
    <row r="23" spans="1:9" ht="51.75" customHeight="1">
      <c r="A23" s="175"/>
      <c r="B23" s="590" t="s">
        <v>1469</v>
      </c>
      <c r="C23" s="591"/>
      <c r="D23" s="590"/>
      <c r="E23" s="590"/>
      <c r="F23" s="590"/>
      <c r="G23" s="590"/>
      <c r="H23" s="590"/>
      <c r="I23" s="590"/>
    </row>
    <row r="24" spans="1:9">
      <c r="A24" s="598" t="s">
        <v>252</v>
      </c>
      <c r="B24" s="496" t="s">
        <v>1421</v>
      </c>
      <c r="C24" s="593">
        <v>4872.6376</v>
      </c>
      <c r="D24" s="594">
        <v>4896.1210000000001</v>
      </c>
      <c r="E24" s="594">
        <v>0</v>
      </c>
      <c r="F24" s="594">
        <v>0</v>
      </c>
      <c r="G24" s="594"/>
      <c r="H24" s="595"/>
      <c r="I24" s="595">
        <v>0</v>
      </c>
    </row>
    <row r="25" spans="1:9">
      <c r="A25" s="175">
        <v>2</v>
      </c>
      <c r="B25" s="496" t="s">
        <v>1412</v>
      </c>
      <c r="C25" s="593">
        <v>223.65899999999999</v>
      </c>
      <c r="D25" s="594">
        <v>205.95410000000001</v>
      </c>
      <c r="E25" s="594">
        <v>0</v>
      </c>
      <c r="F25" s="594">
        <v>205.95410000000001</v>
      </c>
      <c r="G25" s="594"/>
      <c r="H25" s="595"/>
      <c r="I25" s="595">
        <v>0</v>
      </c>
    </row>
    <row r="26" spans="1:9">
      <c r="A26" s="175">
        <v>3</v>
      </c>
      <c r="B26" s="496" t="s">
        <v>1422</v>
      </c>
      <c r="C26" s="593">
        <v>4479.6360999999997</v>
      </c>
      <c r="D26" s="594">
        <v>4427.8935000000001</v>
      </c>
      <c r="E26" s="594">
        <v>0</v>
      </c>
      <c r="F26" s="594">
        <v>0</v>
      </c>
      <c r="G26" s="594"/>
      <c r="H26" s="595"/>
      <c r="I26" s="595">
        <v>0</v>
      </c>
    </row>
    <row r="27" spans="1:9">
      <c r="A27" s="598" t="s">
        <v>261</v>
      </c>
      <c r="B27" s="496" t="s">
        <v>1424</v>
      </c>
      <c r="C27" s="593">
        <v>1528.9639999999999</v>
      </c>
      <c r="D27" s="594">
        <v>0</v>
      </c>
      <c r="E27" s="594">
        <v>0</v>
      </c>
      <c r="F27" s="594">
        <v>0</v>
      </c>
      <c r="G27" s="594"/>
      <c r="H27" s="595"/>
      <c r="I27" s="595">
        <v>0</v>
      </c>
    </row>
    <row r="28" spans="1:9">
      <c r="A28" s="175">
        <v>5</v>
      </c>
      <c r="B28" s="496" t="s">
        <v>1425</v>
      </c>
      <c r="C28" s="593">
        <v>164.37180000000001</v>
      </c>
      <c r="D28" s="594">
        <v>158.40559999999999</v>
      </c>
      <c r="E28" s="594">
        <v>0</v>
      </c>
      <c r="F28" s="594">
        <v>0</v>
      </c>
      <c r="G28" s="594"/>
      <c r="H28" s="595"/>
      <c r="I28" s="595">
        <v>0</v>
      </c>
    </row>
    <row r="29" spans="1:9">
      <c r="A29" s="175">
        <v>6</v>
      </c>
      <c r="B29" s="496" t="s">
        <v>1426</v>
      </c>
      <c r="C29" s="593">
        <v>1.2334000000000001</v>
      </c>
      <c r="D29" s="594">
        <v>1.2334000000000001</v>
      </c>
      <c r="E29" s="594">
        <v>0</v>
      </c>
      <c r="F29" s="594">
        <v>0</v>
      </c>
      <c r="G29" s="594"/>
      <c r="H29" s="595"/>
      <c r="I29" s="595">
        <v>0</v>
      </c>
    </row>
    <row r="30" spans="1:9">
      <c r="A30" s="598" t="s">
        <v>1470</v>
      </c>
      <c r="B30" s="496" t="s">
        <v>1427</v>
      </c>
      <c r="C30" s="593">
        <v>58.458199999999998</v>
      </c>
      <c r="D30" s="594">
        <v>54.196399999999997</v>
      </c>
      <c r="E30" s="594">
        <v>0</v>
      </c>
      <c r="F30" s="594">
        <v>0</v>
      </c>
      <c r="G30" s="594"/>
      <c r="H30" s="595"/>
      <c r="I30" s="595">
        <v>0</v>
      </c>
    </row>
    <row r="31" spans="1:9" ht="15">
      <c r="A31" s="425">
        <v>8</v>
      </c>
      <c r="B31" s="597" t="s">
        <v>1471</v>
      </c>
      <c r="C31" s="655">
        <v>11328.9602</v>
      </c>
      <c r="D31" s="656">
        <v>9743.8040999999994</v>
      </c>
      <c r="E31" s="656">
        <v>0</v>
      </c>
      <c r="F31" s="656">
        <v>205.95410000000001</v>
      </c>
      <c r="G31" s="656"/>
      <c r="H31" s="657"/>
      <c r="I31" s="657">
        <v>0</v>
      </c>
    </row>
    <row r="32" spans="1:9" ht="15">
      <c r="B32" s="987"/>
      <c r="C32" s="987"/>
    </row>
    <row r="33" spans="1:9" ht="14.45" customHeight="1">
      <c r="A33" s="988" t="s">
        <v>1472</v>
      </c>
      <c r="B33" s="988"/>
      <c r="C33" s="988"/>
      <c r="D33" s="988"/>
      <c r="E33" s="988"/>
      <c r="F33" s="988"/>
      <c r="G33" s="988"/>
      <c r="H33" s="988"/>
      <c r="I33" s="988"/>
    </row>
    <row r="34" spans="1:9">
      <c r="A34" s="599"/>
      <c r="B34" s="599"/>
      <c r="C34" s="599"/>
      <c r="D34" s="599"/>
      <c r="E34" s="599"/>
      <c r="F34" s="599"/>
      <c r="G34" s="599"/>
      <c r="H34" s="599"/>
      <c r="I34" s="599"/>
    </row>
    <row r="35" spans="1:9" ht="39" customHeight="1">
      <c r="A35" s="988" t="s">
        <v>1964</v>
      </c>
      <c r="B35" s="988"/>
      <c r="C35" s="988"/>
      <c r="D35" s="988"/>
      <c r="E35" s="988"/>
      <c r="F35" s="988"/>
      <c r="G35" s="988"/>
      <c r="H35" s="988"/>
      <c r="I35" s="988"/>
    </row>
    <row r="36" spans="1:9">
      <c r="A36" s="599"/>
      <c r="B36" s="599"/>
      <c r="C36" s="599"/>
      <c r="D36" s="599"/>
      <c r="E36" s="599"/>
      <c r="F36" s="599"/>
      <c r="G36" s="599"/>
      <c r="H36" s="599"/>
      <c r="I36" s="599"/>
    </row>
    <row r="37" spans="1:9" ht="28.9" customHeight="1">
      <c r="A37" s="988" t="s">
        <v>1965</v>
      </c>
      <c r="B37" s="988"/>
      <c r="C37" s="988"/>
      <c r="D37" s="988"/>
      <c r="E37" s="988"/>
      <c r="F37" s="988"/>
      <c r="G37" s="988"/>
      <c r="H37" s="988"/>
      <c r="I37" s="988"/>
    </row>
    <row r="38" spans="1:9">
      <c r="A38" s="599"/>
      <c r="B38" s="599"/>
      <c r="C38" s="599"/>
      <c r="D38" s="599"/>
      <c r="E38" s="599"/>
      <c r="F38" s="599"/>
      <c r="G38" s="599"/>
      <c r="H38" s="599"/>
      <c r="I38" s="599"/>
    </row>
    <row r="39" spans="1:9" ht="28.9" customHeight="1">
      <c r="A39" s="988" t="s">
        <v>1963</v>
      </c>
      <c r="B39" s="988"/>
      <c r="C39" s="988"/>
      <c r="D39" s="988"/>
      <c r="E39" s="988"/>
      <c r="F39" s="988"/>
      <c r="G39" s="988"/>
      <c r="H39" s="988"/>
      <c r="I39" s="988"/>
    </row>
    <row r="40" spans="1:9">
      <c r="B40" s="989"/>
      <c r="C40" s="989"/>
    </row>
    <row r="41" spans="1:9">
      <c r="B41" s="984"/>
      <c r="C41" s="984"/>
    </row>
    <row r="42" spans="1:9">
      <c r="B42" s="984"/>
      <c r="C42" s="984"/>
    </row>
    <row r="43" spans="1:9">
      <c r="B43" s="984"/>
      <c r="C43" s="984"/>
    </row>
    <row r="44" spans="1:9">
      <c r="B44" s="984"/>
      <c r="C44" s="984"/>
    </row>
    <row r="45" spans="1:9">
      <c r="B45" s="984"/>
      <c r="C45" s="984"/>
    </row>
    <row r="46" spans="1:9">
      <c r="B46" s="984"/>
      <c r="C46" s="984"/>
    </row>
    <row r="47" spans="1:9">
      <c r="B47" s="984"/>
      <c r="C47" s="984"/>
    </row>
    <row r="48" spans="1:9">
      <c r="B48" s="984"/>
      <c r="C48" s="984"/>
    </row>
    <row r="49" spans="2:3">
      <c r="B49" s="984"/>
      <c r="C49" s="984"/>
    </row>
    <row r="50" spans="2:3" ht="15">
      <c r="B50" s="987"/>
      <c r="C50" s="987"/>
    </row>
    <row r="51" spans="2:3">
      <c r="B51" s="984"/>
      <c r="C51" s="984"/>
    </row>
    <row r="52" spans="2:3">
      <c r="B52" s="984"/>
      <c r="C52" s="984"/>
    </row>
    <row r="53" spans="2:3">
      <c r="B53" s="984"/>
      <c r="C53" s="984"/>
    </row>
    <row r="54" spans="2:3">
      <c r="B54" s="984"/>
      <c r="C54" s="984"/>
    </row>
    <row r="55" spans="2:3">
      <c r="B55" s="984"/>
      <c r="C55" s="984"/>
    </row>
  </sheetData>
  <mergeCells count="24">
    <mergeCell ref="B55:C55"/>
    <mergeCell ref="B44:C44"/>
    <mergeCell ref="B45:C45"/>
    <mergeCell ref="B46:C46"/>
    <mergeCell ref="B47:C47"/>
    <mergeCell ref="B48:C48"/>
    <mergeCell ref="B49:C49"/>
    <mergeCell ref="B50:C50"/>
    <mergeCell ref="B51:C51"/>
    <mergeCell ref="B52:C52"/>
    <mergeCell ref="B53:C53"/>
    <mergeCell ref="B54:C54"/>
    <mergeCell ref="B43:C43"/>
    <mergeCell ref="C6:C7"/>
    <mergeCell ref="D6:D7"/>
    <mergeCell ref="E6:I6"/>
    <mergeCell ref="B32:C32"/>
    <mergeCell ref="A33:I33"/>
    <mergeCell ref="A35:I35"/>
    <mergeCell ref="A37:I37"/>
    <mergeCell ref="A39:I39"/>
    <mergeCell ref="B40:C40"/>
    <mergeCell ref="B41:C41"/>
    <mergeCell ref="B42:C42"/>
  </mergeCells>
  <pageMargins left="0.7" right="0.7" top="0.75" bottom="0.75" header="0.3" footer="0.3"/>
  <pageSetup paperSize="9" scale="90" orientation="landscape" r:id="rId1"/>
  <rowBreaks count="2" manualBreakCount="2">
    <brk id="22" max="16383" man="1"/>
    <brk id="39" max="16383" man="1"/>
  </rowBreaks>
  <colBreaks count="1" manualBreakCount="1">
    <brk id="9"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dimension ref="A1:H27"/>
  <sheetViews>
    <sheetView topLeftCell="A2" zoomScaleNormal="100" workbookViewId="0">
      <selection activeCell="A2" sqref="A2:G27"/>
    </sheetView>
  </sheetViews>
  <sheetFormatPr defaultColWidth="8.125" defaultRowHeight="14.25"/>
  <cols>
    <col min="1" max="1" width="7.5" style="379" customWidth="1"/>
    <col min="2" max="2" width="71.375" customWidth="1"/>
    <col min="3" max="4" width="12.75" customWidth="1"/>
    <col min="5" max="5" width="7.125" hidden="1" customWidth="1"/>
    <col min="6" max="6" width="12.75" customWidth="1"/>
    <col min="7" max="7" width="12.75" hidden="1" customWidth="1"/>
    <col min="8" max="8" width="22.25" customWidth="1"/>
  </cols>
  <sheetData>
    <row r="1" spans="1:8" ht="20.25">
      <c r="A1" s="128" t="s">
        <v>184</v>
      </c>
    </row>
    <row r="2" spans="1:8" ht="15">
      <c r="A2" s="29" t="s">
        <v>200</v>
      </c>
    </row>
    <row r="3" spans="1:8" ht="15">
      <c r="A3" s="29" t="s">
        <v>196</v>
      </c>
    </row>
    <row r="5" spans="1:8">
      <c r="A5"/>
      <c r="C5" s="151" t="s">
        <v>197</v>
      </c>
      <c r="D5" s="151" t="s">
        <v>531</v>
      </c>
      <c r="E5" s="151" t="s">
        <v>198</v>
      </c>
      <c r="F5" s="151" t="s">
        <v>573</v>
      </c>
      <c r="G5" s="600" t="s">
        <v>199</v>
      </c>
    </row>
    <row r="6" spans="1:8" ht="25.9" customHeight="1">
      <c r="A6"/>
      <c r="C6" s="985" t="s">
        <v>565</v>
      </c>
      <c r="D6" s="986" t="s">
        <v>1473</v>
      </c>
      <c r="E6" s="986"/>
      <c r="F6" s="986"/>
      <c r="G6" s="986"/>
      <c r="H6" s="486"/>
    </row>
    <row r="7" spans="1:8" ht="57">
      <c r="A7"/>
      <c r="C7" s="985"/>
      <c r="D7" s="151" t="s">
        <v>1474</v>
      </c>
      <c r="E7" s="151" t="s">
        <v>1475</v>
      </c>
      <c r="F7" s="152" t="s">
        <v>1476</v>
      </c>
      <c r="G7" s="600" t="s">
        <v>1477</v>
      </c>
    </row>
    <row r="8" spans="1:8" ht="15">
      <c r="A8" s="601">
        <v>1</v>
      </c>
      <c r="B8" s="426" t="s">
        <v>1478</v>
      </c>
      <c r="C8" s="594">
        <v>10273.212</v>
      </c>
      <c r="D8" s="594">
        <v>10196.838</v>
      </c>
      <c r="E8" s="602"/>
      <c r="F8" s="594">
        <v>76.373999999999995</v>
      </c>
      <c r="G8" s="176"/>
    </row>
    <row r="9" spans="1:8" ht="30">
      <c r="A9" s="601">
        <v>2</v>
      </c>
      <c r="B9" s="383" t="s">
        <v>1479</v>
      </c>
      <c r="C9" s="594">
        <v>205.95400000000001</v>
      </c>
      <c r="D9" s="594">
        <v>0</v>
      </c>
      <c r="E9" s="602"/>
      <c r="F9" s="594">
        <v>205.95400000000001</v>
      </c>
      <c r="G9" s="176"/>
    </row>
    <row r="10" spans="1:8" ht="15">
      <c r="A10" s="601">
        <v>3</v>
      </c>
      <c r="B10" s="383" t="s">
        <v>1480</v>
      </c>
      <c r="C10" s="594">
        <v>10479.166999999999</v>
      </c>
      <c r="D10" s="594">
        <v>10196.838</v>
      </c>
      <c r="E10" s="602"/>
      <c r="F10" s="594">
        <v>282.32799999999997</v>
      </c>
      <c r="G10" s="176"/>
    </row>
    <row r="11" spans="1:8" ht="15">
      <c r="A11" s="601">
        <v>4</v>
      </c>
      <c r="B11" s="597" t="s">
        <v>1481</v>
      </c>
      <c r="C11" s="594">
        <v>608.726</v>
      </c>
      <c r="D11" s="594">
        <v>608.726</v>
      </c>
      <c r="E11" s="602"/>
      <c r="F11" s="594">
        <v>0</v>
      </c>
      <c r="G11" s="603"/>
    </row>
    <row r="12" spans="1:8" hidden="1">
      <c r="A12" s="600">
        <v>5</v>
      </c>
      <c r="B12" s="604" t="s">
        <v>1482</v>
      </c>
      <c r="C12" s="594">
        <v>0</v>
      </c>
      <c r="D12" s="594">
        <v>0</v>
      </c>
      <c r="E12" s="602"/>
      <c r="F12" s="594">
        <v>0</v>
      </c>
      <c r="G12" s="603"/>
    </row>
    <row r="13" spans="1:8">
      <c r="A13" s="600">
        <v>6</v>
      </c>
      <c r="B13" s="604" t="s">
        <v>1483</v>
      </c>
      <c r="C13" s="594">
        <v>-223.66499999999999</v>
      </c>
      <c r="D13" s="594">
        <v>0</v>
      </c>
      <c r="E13" s="602"/>
      <c r="F13" s="594">
        <v>-223.66499999999999</v>
      </c>
      <c r="G13" s="603"/>
    </row>
    <row r="14" spans="1:8">
      <c r="A14" s="600">
        <v>7</v>
      </c>
      <c r="B14" s="604" t="s">
        <v>1484</v>
      </c>
      <c r="C14" s="594">
        <v>33.238</v>
      </c>
      <c r="D14" s="594">
        <v>33.238</v>
      </c>
      <c r="E14" s="602"/>
      <c r="F14" s="594">
        <v>0</v>
      </c>
      <c r="G14" s="603"/>
    </row>
    <row r="15" spans="1:8">
      <c r="A15" s="600">
        <v>8</v>
      </c>
      <c r="B15" s="604" t="s">
        <v>1485</v>
      </c>
      <c r="C15" s="594">
        <v>-49.225999999999999</v>
      </c>
      <c r="D15" s="594">
        <v>-49.225999999999999</v>
      </c>
      <c r="E15" s="602"/>
      <c r="F15" s="594">
        <v>0</v>
      </c>
      <c r="G15" s="603"/>
    </row>
    <row r="16" spans="1:8">
      <c r="A16" s="600">
        <v>9</v>
      </c>
      <c r="B16" s="604" t="s">
        <v>1486</v>
      </c>
      <c r="C16" s="594">
        <v>-396.66399999999999</v>
      </c>
      <c r="D16" s="594">
        <v>-396.66399999999999</v>
      </c>
      <c r="E16" s="602"/>
      <c r="F16" s="594">
        <v>0</v>
      </c>
      <c r="G16" s="603"/>
    </row>
    <row r="17" spans="1:7" hidden="1">
      <c r="A17" s="600">
        <v>10</v>
      </c>
      <c r="B17" s="604" t="s">
        <v>1487</v>
      </c>
      <c r="C17" s="594">
        <v>0</v>
      </c>
      <c r="D17" s="594">
        <v>0</v>
      </c>
      <c r="E17" s="602"/>
      <c r="F17" s="594">
        <v>0</v>
      </c>
      <c r="G17" s="603"/>
    </row>
    <row r="18" spans="1:7">
      <c r="A18" s="600">
        <v>11</v>
      </c>
      <c r="B18" s="604" t="s">
        <v>1488</v>
      </c>
      <c r="C18" s="594">
        <v>0.17699999999999999</v>
      </c>
      <c r="D18" s="594">
        <v>0.17699999999999999</v>
      </c>
      <c r="E18" s="602"/>
      <c r="F18" s="594">
        <v>0</v>
      </c>
      <c r="G18" s="603"/>
    </row>
    <row r="19" spans="1:7" ht="15">
      <c r="A19" s="601">
        <v>12</v>
      </c>
      <c r="B19" s="597" t="s">
        <v>1489</v>
      </c>
      <c r="C19" s="594">
        <v>10451.752</v>
      </c>
      <c r="D19" s="594">
        <v>10393.089</v>
      </c>
      <c r="E19" s="602"/>
      <c r="F19" s="594">
        <v>58.662999999999997</v>
      </c>
      <c r="G19" s="176"/>
    </row>
    <row r="21" spans="1:7">
      <c r="A21" s="988" t="s">
        <v>1966</v>
      </c>
      <c r="B21" s="988"/>
      <c r="C21" s="988"/>
      <c r="D21" s="988"/>
      <c r="E21" s="988"/>
      <c r="F21" s="988"/>
    </row>
    <row r="22" spans="1:7">
      <c r="A22" s="599"/>
      <c r="B22" s="599"/>
      <c r="C22" s="599"/>
      <c r="D22" s="599"/>
      <c r="E22" s="599"/>
      <c r="F22" s="599"/>
    </row>
    <row r="23" spans="1:7" ht="46.15" customHeight="1">
      <c r="A23" s="988" t="s">
        <v>1490</v>
      </c>
      <c r="B23" s="988"/>
      <c r="C23" s="988"/>
      <c r="D23" s="988"/>
      <c r="E23" s="988"/>
      <c r="F23" s="988"/>
    </row>
    <row r="24" spans="1:7">
      <c r="A24" s="599"/>
      <c r="B24" s="599"/>
      <c r="C24" s="599"/>
      <c r="D24" s="599"/>
      <c r="E24" s="599"/>
      <c r="F24" s="599"/>
    </row>
    <row r="25" spans="1:7">
      <c r="A25" s="988" t="s">
        <v>1491</v>
      </c>
      <c r="B25" s="988"/>
      <c r="C25" s="988"/>
      <c r="D25" s="988"/>
      <c r="E25" s="988"/>
      <c r="F25" s="988"/>
    </row>
    <row r="26" spans="1:7">
      <c r="A26" s="599"/>
      <c r="B26" s="599"/>
      <c r="C26" s="599"/>
      <c r="D26" s="599"/>
      <c r="E26" s="599"/>
      <c r="F26" s="599"/>
    </row>
    <row r="27" spans="1:7">
      <c r="A27" s="988" t="s">
        <v>1492</v>
      </c>
      <c r="B27" s="988"/>
      <c r="C27" s="988"/>
      <c r="D27" s="988"/>
      <c r="E27" s="988"/>
      <c r="F27" s="988"/>
    </row>
  </sheetData>
  <mergeCells count="6">
    <mergeCell ref="A27:F27"/>
    <mergeCell ref="C6:C7"/>
    <mergeCell ref="D6:G6"/>
    <mergeCell ref="A21:F21"/>
    <mergeCell ref="A23:F23"/>
    <mergeCell ref="A25:F25"/>
  </mergeCell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dimension ref="A1:H33"/>
  <sheetViews>
    <sheetView zoomScaleNormal="100" workbookViewId="0">
      <selection activeCell="A15" sqref="A15"/>
    </sheetView>
  </sheetViews>
  <sheetFormatPr defaultColWidth="8.125" defaultRowHeight="14.25"/>
  <cols>
    <col min="1" max="1" width="36" customWidth="1"/>
    <col min="2" max="2" width="16" customWidth="1"/>
    <col min="3" max="7" width="12.75" customWidth="1"/>
    <col min="8" max="8" width="33.25" bestFit="1" customWidth="1"/>
  </cols>
  <sheetData>
    <row r="1" spans="1:8" ht="18">
      <c r="A1" s="605" t="s">
        <v>186</v>
      </c>
    </row>
    <row r="2" spans="1:8" ht="15">
      <c r="A2" s="29" t="s">
        <v>200</v>
      </c>
    </row>
    <row r="3" spans="1:8">
      <c r="A3" s="90"/>
    </row>
    <row r="4" spans="1:8">
      <c r="A4" s="193" t="s">
        <v>197</v>
      </c>
      <c r="B4" s="378" t="s">
        <v>531</v>
      </c>
      <c r="C4" s="32" t="s">
        <v>198</v>
      </c>
      <c r="D4" s="32" t="s">
        <v>573</v>
      </c>
      <c r="E4" s="32" t="s">
        <v>199</v>
      </c>
      <c r="F4" s="32" t="s">
        <v>574</v>
      </c>
      <c r="G4" s="32" t="s">
        <v>575</v>
      </c>
      <c r="H4" s="378" t="s">
        <v>576</v>
      </c>
    </row>
    <row r="5" spans="1:8">
      <c r="A5" s="990" t="s">
        <v>1493</v>
      </c>
      <c r="B5" s="917" t="s">
        <v>1494</v>
      </c>
      <c r="C5" s="991" t="s">
        <v>1495</v>
      </c>
      <c r="D5" s="992"/>
      <c r="E5" s="992"/>
      <c r="F5" s="992"/>
      <c r="G5" s="993"/>
      <c r="H5" s="877" t="s">
        <v>1496</v>
      </c>
    </row>
    <row r="6" spans="1:8" ht="42.75">
      <c r="A6" s="990"/>
      <c r="B6" s="917"/>
      <c r="C6" s="32" t="s">
        <v>1497</v>
      </c>
      <c r="D6" s="32" t="s">
        <v>1498</v>
      </c>
      <c r="E6" s="32" t="s">
        <v>1499</v>
      </c>
      <c r="F6" s="32" t="s">
        <v>1500</v>
      </c>
      <c r="G6" s="32" t="s">
        <v>1501</v>
      </c>
      <c r="H6" s="879"/>
    </row>
    <row r="7" spans="1:8">
      <c r="A7" s="175" t="s">
        <v>426</v>
      </c>
      <c r="B7" s="378" t="s">
        <v>1502</v>
      </c>
      <c r="C7" s="378" t="s">
        <v>1503</v>
      </c>
      <c r="D7" s="378"/>
      <c r="E7" s="378"/>
      <c r="F7" s="378"/>
      <c r="G7" s="378"/>
      <c r="H7" s="378" t="s">
        <v>1504</v>
      </c>
    </row>
    <row r="8" spans="1:8">
      <c r="A8" s="175" t="s">
        <v>1505</v>
      </c>
      <c r="B8" s="378" t="s">
        <v>1502</v>
      </c>
      <c r="C8" s="378" t="s">
        <v>1503</v>
      </c>
      <c r="D8" s="378"/>
      <c r="E8" s="378"/>
      <c r="F8" s="378"/>
      <c r="G8" s="378"/>
      <c r="H8" s="378" t="s">
        <v>1506</v>
      </c>
    </row>
    <row r="9" spans="1:8">
      <c r="A9" s="175" t="s">
        <v>1507</v>
      </c>
      <c r="B9" s="378" t="s">
        <v>1502</v>
      </c>
      <c r="C9" s="378" t="s">
        <v>1503</v>
      </c>
      <c r="D9" s="378"/>
      <c r="E9" s="378"/>
      <c r="F9" s="378"/>
      <c r="G9" s="378"/>
      <c r="H9" s="378" t="s">
        <v>1508</v>
      </c>
    </row>
    <row r="10" spans="1:8">
      <c r="A10" s="175" t="s">
        <v>1509</v>
      </c>
      <c r="B10" s="378" t="s">
        <v>1502</v>
      </c>
      <c r="C10" s="378" t="s">
        <v>1503</v>
      </c>
      <c r="D10" s="378"/>
      <c r="E10" s="378"/>
      <c r="F10" s="378"/>
      <c r="G10" s="378"/>
      <c r="H10" s="378" t="s">
        <v>1393</v>
      </c>
    </row>
    <row r="11" spans="1:8">
      <c r="A11" s="175" t="s">
        <v>1510</v>
      </c>
      <c r="B11" s="378" t="s">
        <v>1502</v>
      </c>
      <c r="C11" s="378" t="s">
        <v>1503</v>
      </c>
      <c r="D11" s="378"/>
      <c r="E11" s="378"/>
      <c r="F11" s="378"/>
      <c r="G11" s="378"/>
      <c r="H11" s="378" t="s">
        <v>1511</v>
      </c>
    </row>
    <row r="12" spans="1:8">
      <c r="A12" s="175" t="s">
        <v>1512</v>
      </c>
      <c r="B12" s="378" t="s">
        <v>1502</v>
      </c>
      <c r="C12" s="378" t="s">
        <v>1503</v>
      </c>
      <c r="D12" s="378"/>
      <c r="E12" s="378"/>
      <c r="F12" s="378"/>
      <c r="G12" s="378"/>
      <c r="H12" s="378" t="s">
        <v>1506</v>
      </c>
    </row>
    <row r="13" spans="1:8">
      <c r="A13" s="175" t="s">
        <v>1513</v>
      </c>
      <c r="B13" s="378" t="s">
        <v>1502</v>
      </c>
      <c r="C13" s="378" t="s">
        <v>1503</v>
      </c>
      <c r="D13" s="378"/>
      <c r="E13" s="378"/>
      <c r="F13" s="378"/>
      <c r="G13" s="378"/>
      <c r="H13" s="378" t="s">
        <v>1506</v>
      </c>
    </row>
    <row r="14" spans="1:8">
      <c r="A14" s="175" t="s">
        <v>1514</v>
      </c>
      <c r="B14" s="378" t="s">
        <v>1502</v>
      </c>
      <c r="C14" s="378" t="s">
        <v>1503</v>
      </c>
      <c r="D14" s="378"/>
      <c r="E14" s="378"/>
      <c r="F14" s="378"/>
      <c r="G14" s="378"/>
      <c r="H14" s="378" t="s">
        <v>1506</v>
      </c>
    </row>
    <row r="15" spans="1:8">
      <c r="A15" s="175" t="s">
        <v>1515</v>
      </c>
      <c r="B15" s="378" t="s">
        <v>1502</v>
      </c>
      <c r="C15" s="378" t="s">
        <v>1503</v>
      </c>
      <c r="D15" s="378"/>
      <c r="E15" s="378"/>
      <c r="F15" s="378"/>
      <c r="G15" s="378"/>
      <c r="H15" s="378" t="s">
        <v>1506</v>
      </c>
    </row>
    <row r="16" spans="1:8">
      <c r="A16" s="175" t="s">
        <v>1516</v>
      </c>
      <c r="B16" s="378" t="s">
        <v>1502</v>
      </c>
      <c r="C16" s="378" t="s">
        <v>1503</v>
      </c>
      <c r="D16" s="378"/>
      <c r="E16" s="378"/>
      <c r="F16" s="378"/>
      <c r="G16" s="378"/>
      <c r="H16" s="378" t="s">
        <v>1506</v>
      </c>
    </row>
    <row r="17" spans="1:8">
      <c r="A17" s="175" t="s">
        <v>1517</v>
      </c>
      <c r="B17" s="378" t="s">
        <v>1502</v>
      </c>
      <c r="C17" s="378" t="s">
        <v>1503</v>
      </c>
      <c r="D17" s="378"/>
      <c r="E17" s="378"/>
      <c r="F17" s="378"/>
      <c r="G17" s="378"/>
      <c r="H17" s="378" t="s">
        <v>1506</v>
      </c>
    </row>
    <row r="18" spans="1:8">
      <c r="A18" s="175" t="s">
        <v>1518</v>
      </c>
      <c r="B18" s="378" t="s">
        <v>1502</v>
      </c>
      <c r="C18" s="378" t="s">
        <v>1503</v>
      </c>
      <c r="D18" s="378"/>
      <c r="E18" s="378"/>
      <c r="F18" s="378"/>
      <c r="G18" s="378"/>
      <c r="H18" s="378" t="s">
        <v>1506</v>
      </c>
    </row>
    <row r="19" spans="1:8">
      <c r="A19" s="175" t="s">
        <v>1519</v>
      </c>
      <c r="B19" s="378" t="s">
        <v>1502</v>
      </c>
      <c r="C19" s="378" t="s">
        <v>1503</v>
      </c>
      <c r="D19" s="378"/>
      <c r="E19" s="378"/>
      <c r="F19" s="378"/>
      <c r="G19" s="378"/>
      <c r="H19" s="378" t="s">
        <v>1506</v>
      </c>
    </row>
    <row r="20" spans="1:8">
      <c r="A20" s="175" t="s">
        <v>1520</v>
      </c>
      <c r="B20" s="378" t="s">
        <v>1502</v>
      </c>
      <c r="C20" s="378" t="s">
        <v>1503</v>
      </c>
      <c r="D20" s="378"/>
      <c r="E20" s="378"/>
      <c r="F20" s="378"/>
      <c r="G20" s="378"/>
      <c r="H20" s="378" t="s">
        <v>1506</v>
      </c>
    </row>
    <row r="21" spans="1:8">
      <c r="A21" s="175" t="s">
        <v>1521</v>
      </c>
      <c r="B21" s="378" t="s">
        <v>1499</v>
      </c>
      <c r="C21" s="378"/>
      <c r="D21" s="378"/>
      <c r="E21" s="378" t="s">
        <v>1503</v>
      </c>
      <c r="F21" s="378"/>
      <c r="G21" s="378"/>
      <c r="H21" s="378" t="s">
        <v>1522</v>
      </c>
    </row>
    <row r="22" spans="1:8">
      <c r="A22" s="175" t="s">
        <v>1523</v>
      </c>
      <c r="B22" s="378" t="s">
        <v>1499</v>
      </c>
      <c r="C22" s="378"/>
      <c r="D22" s="378"/>
      <c r="E22" s="378" t="s">
        <v>1503</v>
      </c>
      <c r="F22" s="378"/>
      <c r="G22" s="378"/>
      <c r="H22" s="378" t="s">
        <v>1524</v>
      </c>
    </row>
    <row r="23" spans="1:8">
      <c r="A23" s="175" t="s">
        <v>1525</v>
      </c>
      <c r="B23" s="378" t="s">
        <v>1499</v>
      </c>
      <c r="C23" s="378"/>
      <c r="D23" s="378"/>
      <c r="E23" s="378" t="s">
        <v>1503</v>
      </c>
      <c r="F23" s="378"/>
      <c r="G23" s="378"/>
      <c r="H23" s="378" t="s">
        <v>1526</v>
      </c>
    </row>
    <row r="24" spans="1:8" ht="16.5">
      <c r="A24" s="175" t="s">
        <v>1527</v>
      </c>
      <c r="B24" s="378" t="s">
        <v>1499</v>
      </c>
      <c r="C24" s="378"/>
      <c r="D24" s="378"/>
      <c r="E24" s="378"/>
      <c r="F24" s="378"/>
      <c r="G24" s="378" t="s">
        <v>1528</v>
      </c>
      <c r="H24" s="378" t="s">
        <v>1529</v>
      </c>
    </row>
    <row r="25" spans="1:8" ht="16.5">
      <c r="A25" s="175" t="s">
        <v>1530</v>
      </c>
      <c r="B25" s="378" t="s">
        <v>1502</v>
      </c>
      <c r="C25" s="378"/>
      <c r="D25" s="378"/>
      <c r="E25" s="378"/>
      <c r="F25" s="378"/>
      <c r="G25" s="378" t="s">
        <v>1528</v>
      </c>
      <c r="H25" s="378" t="s">
        <v>1531</v>
      </c>
    </row>
    <row r="26" spans="1:8">
      <c r="A26" s="175" t="s">
        <v>1532</v>
      </c>
      <c r="B26" s="378" t="s">
        <v>1502</v>
      </c>
      <c r="C26" s="378"/>
      <c r="D26" s="378"/>
      <c r="E26" s="378"/>
      <c r="F26" s="378" t="s">
        <v>1503</v>
      </c>
      <c r="G26" s="378"/>
      <c r="H26" s="378" t="s">
        <v>1533</v>
      </c>
    </row>
    <row r="27" spans="1:8">
      <c r="A27" s="175" t="s">
        <v>1534</v>
      </c>
      <c r="B27" s="378" t="s">
        <v>1502</v>
      </c>
      <c r="C27" s="378"/>
      <c r="D27" s="378"/>
      <c r="E27" s="378"/>
      <c r="F27" s="378" t="s">
        <v>1503</v>
      </c>
      <c r="G27" s="378"/>
      <c r="H27" s="378" t="s">
        <v>1533</v>
      </c>
    </row>
    <row r="28" spans="1:8">
      <c r="A28" s="175" t="s">
        <v>1535</v>
      </c>
      <c r="B28" s="378" t="s">
        <v>1499</v>
      </c>
      <c r="C28" s="378"/>
      <c r="D28" s="378"/>
      <c r="E28" s="378"/>
      <c r="F28" s="378" t="s">
        <v>1503</v>
      </c>
      <c r="G28" s="378"/>
      <c r="H28" s="378" t="s">
        <v>1533</v>
      </c>
    </row>
    <row r="29" spans="1:8">
      <c r="A29" s="175" t="s">
        <v>1536</v>
      </c>
      <c r="B29" s="378" t="s">
        <v>1499</v>
      </c>
      <c r="C29" s="378"/>
      <c r="D29" s="378"/>
      <c r="E29" s="378"/>
      <c r="F29" s="378" t="s">
        <v>1503</v>
      </c>
      <c r="G29" s="378"/>
      <c r="H29" s="378" t="s">
        <v>1533</v>
      </c>
    </row>
    <row r="30" spans="1:8">
      <c r="A30" s="175" t="s">
        <v>1537</v>
      </c>
      <c r="B30" s="378" t="s">
        <v>1499</v>
      </c>
      <c r="C30" s="378"/>
      <c r="D30" s="378"/>
      <c r="E30" s="378"/>
      <c r="F30" s="378" t="s">
        <v>1503</v>
      </c>
      <c r="G30" s="378"/>
      <c r="H30" s="378" t="s">
        <v>1533</v>
      </c>
    </row>
    <row r="31" spans="1:8">
      <c r="A31" s="175" t="s">
        <v>1538</v>
      </c>
      <c r="B31" s="378" t="s">
        <v>1499</v>
      </c>
      <c r="C31" s="378"/>
      <c r="D31" s="378"/>
      <c r="E31" s="378"/>
      <c r="F31" s="378" t="s">
        <v>1503</v>
      </c>
      <c r="G31" s="378"/>
      <c r="H31" s="378" t="s">
        <v>1533</v>
      </c>
    </row>
    <row r="32" spans="1:8">
      <c r="A32" s="90"/>
    </row>
    <row r="33" spans="1:1" ht="17.25">
      <c r="A33" s="606" t="s">
        <v>1539</v>
      </c>
    </row>
  </sheetData>
  <mergeCells count="4">
    <mergeCell ref="A5:A6"/>
    <mergeCell ref="B5:B6"/>
    <mergeCell ref="C5:G5"/>
    <mergeCell ref="H5:H6"/>
  </mergeCells>
  <pageMargins left="0.7" right="0.7" top="0.75" bottom="0.75" header="0.3" footer="0.3"/>
  <pageSetup paperSize="9" scale="81"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dimension ref="A1:C3"/>
  <sheetViews>
    <sheetView zoomScaleNormal="100" workbookViewId="0">
      <selection activeCell="I27" sqref="I27"/>
    </sheetView>
  </sheetViews>
  <sheetFormatPr defaultRowHeight="14.25"/>
  <cols>
    <col min="1" max="1" width="9.5" bestFit="1" customWidth="1"/>
    <col min="2" max="2" width="42.75" bestFit="1" customWidth="1"/>
  </cols>
  <sheetData>
    <row r="1" spans="1:3" s="101" customFormat="1" ht="15">
      <c r="A1" s="21">
        <v>10</v>
      </c>
      <c r="B1" s="13" t="s">
        <v>191</v>
      </c>
    </row>
    <row r="2" spans="1:3" s="1" customFormat="1" ht="28.5">
      <c r="A2" s="6" t="s">
        <v>192</v>
      </c>
      <c r="B2" s="7" t="s">
        <v>193</v>
      </c>
      <c r="C2" s="99"/>
    </row>
    <row r="3" spans="1:3" s="1" customFormat="1">
      <c r="A3" s="8" t="s">
        <v>194</v>
      </c>
      <c r="B3" s="7" t="s">
        <v>195</v>
      </c>
      <c r="C3" s="99"/>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dimension ref="A1:C402"/>
  <sheetViews>
    <sheetView topLeftCell="A294" zoomScaleNormal="100" workbookViewId="0">
      <selection activeCell="C305" sqref="C305"/>
    </sheetView>
  </sheetViews>
  <sheetFormatPr defaultRowHeight="14.25"/>
  <cols>
    <col min="1" max="1" width="17.75" customWidth="1"/>
    <col min="2" max="2" width="43.75" customWidth="1"/>
    <col min="3" max="3" width="51.625" customWidth="1"/>
  </cols>
  <sheetData>
    <row r="1" spans="1:3" ht="18">
      <c r="A1" s="675" t="s">
        <v>1540</v>
      </c>
      <c r="B1" s="605" t="s">
        <v>193</v>
      </c>
    </row>
    <row r="4" spans="1:3" s="29" customFormat="1" ht="15">
      <c r="A4" s="618" t="s">
        <v>1541</v>
      </c>
      <c r="B4" s="618"/>
      <c r="C4" s="618" t="s">
        <v>1406</v>
      </c>
    </row>
    <row r="5" spans="1:3" ht="60">
      <c r="A5" s="623" t="s">
        <v>1542</v>
      </c>
      <c r="B5" s="624" t="s">
        <v>1543</v>
      </c>
      <c r="C5" s="622" t="s">
        <v>1544</v>
      </c>
    </row>
    <row r="6" spans="1:3" ht="75">
      <c r="A6" s="625"/>
      <c r="B6" s="626" t="s">
        <v>1545</v>
      </c>
      <c r="C6" s="622" t="s">
        <v>1544</v>
      </c>
    </row>
    <row r="7" spans="1:3" ht="210">
      <c r="A7" s="625"/>
      <c r="B7" s="626" t="s">
        <v>1546</v>
      </c>
      <c r="C7" s="622" t="s">
        <v>1547</v>
      </c>
    </row>
    <row r="8" spans="1:3" ht="60">
      <c r="A8" s="625"/>
      <c r="B8" s="626" t="s">
        <v>1548</v>
      </c>
      <c r="C8" s="622" t="s">
        <v>1549</v>
      </c>
    </row>
    <row r="9" spans="1:3" ht="165">
      <c r="A9" s="625"/>
      <c r="B9" s="626" t="s">
        <v>1550</v>
      </c>
      <c r="C9" s="622" t="s">
        <v>1549</v>
      </c>
    </row>
    <row r="10" spans="1:3" ht="105">
      <c r="A10" s="625"/>
      <c r="B10" s="626" t="s">
        <v>1551</v>
      </c>
      <c r="C10" s="622" t="s">
        <v>1549</v>
      </c>
    </row>
    <row r="11" spans="1:3" ht="75">
      <c r="A11" s="625"/>
      <c r="B11" s="626" t="s">
        <v>1552</v>
      </c>
      <c r="C11" s="622" t="s">
        <v>1553</v>
      </c>
    </row>
    <row r="12" spans="1:3" ht="15">
      <c r="A12" s="623" t="s">
        <v>1554</v>
      </c>
      <c r="B12" s="624"/>
      <c r="C12" s="622"/>
    </row>
    <row r="13" spans="1:3" ht="15">
      <c r="A13" s="625" t="s">
        <v>1555</v>
      </c>
      <c r="B13" s="626"/>
      <c r="C13" s="622"/>
    </row>
    <row r="14" spans="1:3" ht="75">
      <c r="A14" s="627"/>
      <c r="B14" s="622" t="s">
        <v>1556</v>
      </c>
      <c r="C14" s="622" t="s">
        <v>1557</v>
      </c>
    </row>
    <row r="15" spans="1:3" ht="75">
      <c r="A15" s="621"/>
      <c r="B15" s="620" t="s">
        <v>1558</v>
      </c>
      <c r="C15" s="622" t="s">
        <v>1557</v>
      </c>
    </row>
    <row r="16" spans="1:3" ht="105">
      <c r="A16" s="621"/>
      <c r="B16" s="620" t="s">
        <v>1559</v>
      </c>
      <c r="C16" s="622" t="s">
        <v>1557</v>
      </c>
    </row>
    <row r="17" spans="1:3" ht="15">
      <c r="A17" s="621" t="s">
        <v>1560</v>
      </c>
      <c r="B17" s="620"/>
      <c r="C17" s="620"/>
    </row>
    <row r="18" spans="1:3" ht="15">
      <c r="A18" s="621" t="s">
        <v>1561</v>
      </c>
      <c r="B18" s="620"/>
      <c r="C18" s="620"/>
    </row>
    <row r="19" spans="1:3" ht="45">
      <c r="A19" s="621"/>
      <c r="B19" s="620" t="s">
        <v>1562</v>
      </c>
      <c r="C19" s="620" t="s">
        <v>1563</v>
      </c>
    </row>
    <row r="20" spans="1:3" ht="45">
      <c r="A20" s="621"/>
      <c r="B20" s="620" t="s">
        <v>1564</v>
      </c>
      <c r="C20" s="620" t="s">
        <v>1565</v>
      </c>
    </row>
    <row r="21" spans="1:3" ht="60">
      <c r="A21" s="621"/>
      <c r="B21" s="620" t="s">
        <v>1566</v>
      </c>
      <c r="C21" s="620" t="s">
        <v>1567</v>
      </c>
    </row>
    <row r="22" spans="1:3" ht="15">
      <c r="A22" s="621" t="s">
        <v>1568</v>
      </c>
      <c r="B22" s="620"/>
      <c r="C22" s="620"/>
    </row>
    <row r="23" spans="1:3" ht="15">
      <c r="A23" s="621" t="s">
        <v>1569</v>
      </c>
      <c r="B23" s="620"/>
      <c r="C23" s="620" t="s">
        <v>1570</v>
      </c>
    </row>
    <row r="24" spans="1:3" ht="15">
      <c r="A24" s="621" t="s">
        <v>1571</v>
      </c>
      <c r="B24" s="620"/>
      <c r="C24" s="620"/>
    </row>
    <row r="25" spans="1:3" ht="15">
      <c r="A25" s="621" t="s">
        <v>1572</v>
      </c>
      <c r="B25" s="620"/>
      <c r="C25" s="620" t="s">
        <v>440</v>
      </c>
    </row>
    <row r="26" spans="1:3" ht="15">
      <c r="A26" s="621" t="s">
        <v>1573</v>
      </c>
      <c r="B26" s="620"/>
      <c r="C26" s="620"/>
    </row>
    <row r="27" spans="1:3" ht="45">
      <c r="A27" s="621" t="s">
        <v>1574</v>
      </c>
      <c r="B27" s="620"/>
      <c r="C27" s="620" t="s">
        <v>1563</v>
      </c>
    </row>
    <row r="28" spans="1:3" ht="45">
      <c r="A28" s="621"/>
      <c r="B28" s="620" t="s">
        <v>1575</v>
      </c>
      <c r="C28" s="620"/>
    </row>
    <row r="29" spans="1:3" ht="30">
      <c r="A29" s="621"/>
      <c r="B29" s="620" t="s">
        <v>1576</v>
      </c>
      <c r="C29" s="620" t="s">
        <v>1577</v>
      </c>
    </row>
    <row r="30" spans="1:3" ht="30">
      <c r="A30" s="621"/>
      <c r="B30" s="620" t="s">
        <v>1578</v>
      </c>
      <c r="C30" s="620" t="s">
        <v>1579</v>
      </c>
    </row>
    <row r="31" spans="1:3" ht="45">
      <c r="A31" s="621"/>
      <c r="B31" s="620" t="s">
        <v>1580</v>
      </c>
      <c r="C31" s="620" t="s">
        <v>1570</v>
      </c>
    </row>
    <row r="32" spans="1:3" ht="15">
      <c r="A32" s="621" t="s">
        <v>1581</v>
      </c>
      <c r="B32" s="620"/>
      <c r="C32" s="620"/>
    </row>
    <row r="33" spans="1:3" ht="15">
      <c r="A33" s="621" t="s">
        <v>1582</v>
      </c>
      <c r="B33" s="620"/>
      <c r="C33" s="620"/>
    </row>
    <row r="34" spans="1:3" ht="135">
      <c r="A34" s="621"/>
      <c r="B34" s="620" t="s">
        <v>1583</v>
      </c>
      <c r="C34" s="620" t="s">
        <v>1584</v>
      </c>
    </row>
    <row r="35" spans="1:3" ht="105">
      <c r="A35" s="621"/>
      <c r="B35" s="620" t="s">
        <v>1585</v>
      </c>
      <c r="C35" s="620" t="s">
        <v>1584</v>
      </c>
    </row>
    <row r="36" spans="1:3" ht="15">
      <c r="A36" s="621" t="s">
        <v>1586</v>
      </c>
      <c r="B36" s="620"/>
      <c r="C36" s="620"/>
    </row>
    <row r="37" spans="1:3" ht="15">
      <c r="A37" s="621" t="s">
        <v>1587</v>
      </c>
      <c r="B37" s="620"/>
      <c r="C37" s="620"/>
    </row>
    <row r="38" spans="1:3" ht="15">
      <c r="A38" s="621" t="s">
        <v>1588</v>
      </c>
      <c r="B38" s="620"/>
      <c r="C38" s="620"/>
    </row>
    <row r="39" spans="1:3" ht="15">
      <c r="A39" s="621" t="s">
        <v>1589</v>
      </c>
      <c r="B39" s="620"/>
      <c r="C39" s="620"/>
    </row>
    <row r="40" spans="1:3" ht="15">
      <c r="A40" s="621" t="s">
        <v>1590</v>
      </c>
      <c r="B40" s="620"/>
      <c r="C40" s="620"/>
    </row>
    <row r="41" spans="1:3" ht="15">
      <c r="A41" s="621" t="s">
        <v>1591</v>
      </c>
      <c r="B41" s="620"/>
      <c r="C41" s="620"/>
    </row>
    <row r="42" spans="1:3" ht="60">
      <c r="A42" s="621"/>
      <c r="B42" s="620" t="s">
        <v>1592</v>
      </c>
      <c r="C42" s="620"/>
    </row>
    <row r="43" spans="1:3" ht="90">
      <c r="A43" s="621" t="s">
        <v>285</v>
      </c>
      <c r="B43" s="620" t="s">
        <v>1593</v>
      </c>
      <c r="C43" s="620" t="s">
        <v>1594</v>
      </c>
    </row>
    <row r="44" spans="1:3" ht="15">
      <c r="A44" s="621"/>
      <c r="B44" s="620"/>
      <c r="C44" s="620"/>
    </row>
    <row r="45" spans="1:3" ht="75">
      <c r="A45" s="621" t="s">
        <v>286</v>
      </c>
      <c r="B45" s="620" t="s">
        <v>1595</v>
      </c>
      <c r="C45" s="620" t="s">
        <v>1596</v>
      </c>
    </row>
    <row r="46" spans="1:3" ht="15">
      <c r="A46" s="621"/>
      <c r="B46" s="620"/>
      <c r="C46" s="620"/>
    </row>
    <row r="47" spans="1:3" ht="60">
      <c r="A47" s="621" t="s">
        <v>1597</v>
      </c>
      <c r="B47" s="620" t="s">
        <v>1598</v>
      </c>
      <c r="C47" s="620" t="s">
        <v>1596</v>
      </c>
    </row>
    <row r="48" spans="1:3" ht="15">
      <c r="A48" s="621"/>
      <c r="B48" s="620"/>
      <c r="C48" s="620"/>
    </row>
    <row r="49" spans="1:3" ht="90">
      <c r="A49" s="621" t="s">
        <v>1599</v>
      </c>
      <c r="B49" s="620" t="s">
        <v>1600</v>
      </c>
      <c r="C49" s="620" t="s">
        <v>1594</v>
      </c>
    </row>
    <row r="50" spans="1:3" ht="15">
      <c r="A50" s="621"/>
      <c r="B50" s="620"/>
      <c r="C50" s="620"/>
    </row>
    <row r="51" spans="1:3" ht="75">
      <c r="A51" s="621" t="s">
        <v>1601</v>
      </c>
      <c r="B51" s="620" t="s">
        <v>1602</v>
      </c>
      <c r="C51" s="620" t="s">
        <v>1596</v>
      </c>
    </row>
    <row r="52" spans="1:3" ht="15">
      <c r="A52" s="621"/>
      <c r="B52" s="620"/>
      <c r="C52" s="620"/>
    </row>
    <row r="53" spans="1:3" ht="60">
      <c r="A53" s="621" t="s">
        <v>1603</v>
      </c>
      <c r="B53" s="620" t="s">
        <v>1604</v>
      </c>
      <c r="C53" s="620"/>
    </row>
    <row r="54" spans="1:3" ht="90">
      <c r="A54" s="621" t="s">
        <v>1605</v>
      </c>
      <c r="B54" s="620" t="s">
        <v>1606</v>
      </c>
      <c r="C54" s="620" t="s">
        <v>1594</v>
      </c>
    </row>
    <row r="55" spans="1:3" ht="15">
      <c r="A55" s="621"/>
      <c r="B55" s="620"/>
      <c r="C55" s="620"/>
    </row>
    <row r="56" spans="1:3" ht="90">
      <c r="A56" s="621" t="s">
        <v>1607</v>
      </c>
      <c r="B56" s="620" t="s">
        <v>1608</v>
      </c>
      <c r="C56" s="620" t="s">
        <v>1594</v>
      </c>
    </row>
    <row r="57" spans="1:3" ht="15">
      <c r="A57" s="621"/>
      <c r="B57" s="620"/>
      <c r="C57" s="620"/>
    </row>
    <row r="58" spans="1:3" ht="30">
      <c r="A58" s="621"/>
      <c r="B58" s="620" t="s">
        <v>1609</v>
      </c>
      <c r="C58" s="620"/>
    </row>
    <row r="59" spans="1:3" ht="30">
      <c r="A59" s="621" t="s">
        <v>285</v>
      </c>
      <c r="B59" s="620" t="s">
        <v>1610</v>
      </c>
      <c r="C59" s="620" t="s">
        <v>1611</v>
      </c>
    </row>
    <row r="60" spans="1:3" ht="15">
      <c r="A60" s="621"/>
      <c r="B60" s="620"/>
      <c r="C60" s="620"/>
    </row>
    <row r="61" spans="1:3" ht="45">
      <c r="A61" s="621" t="s">
        <v>286</v>
      </c>
      <c r="B61" s="620" t="s">
        <v>1612</v>
      </c>
      <c r="C61" s="620" t="s">
        <v>1611</v>
      </c>
    </row>
    <row r="62" spans="1:3" ht="15">
      <c r="A62" s="621"/>
      <c r="B62" s="620"/>
      <c r="C62" s="620"/>
    </row>
    <row r="63" spans="1:3" ht="75">
      <c r="A63" s="621" t="s">
        <v>1597</v>
      </c>
      <c r="B63" s="620" t="s">
        <v>1613</v>
      </c>
      <c r="C63" s="620" t="s">
        <v>1611</v>
      </c>
    </row>
    <row r="64" spans="1:3" ht="15">
      <c r="A64" s="621"/>
      <c r="B64" s="620"/>
      <c r="C64" s="620"/>
    </row>
    <row r="65" spans="1:3" ht="45">
      <c r="A65" s="621" t="s">
        <v>1599</v>
      </c>
      <c r="B65" s="620" t="s">
        <v>1614</v>
      </c>
      <c r="C65" s="620" t="s">
        <v>1611</v>
      </c>
    </row>
    <row r="66" spans="1:3" ht="15">
      <c r="A66" s="621"/>
      <c r="B66" s="620"/>
      <c r="C66" s="620"/>
    </row>
    <row r="67" spans="1:3" ht="30">
      <c r="A67" s="621" t="s">
        <v>1601</v>
      </c>
      <c r="B67" s="620" t="s">
        <v>1615</v>
      </c>
      <c r="C67" s="620" t="s">
        <v>1611</v>
      </c>
    </row>
    <row r="68" spans="1:3" ht="15">
      <c r="A68" s="621" t="s">
        <v>1616</v>
      </c>
      <c r="B68" s="620"/>
      <c r="C68" s="620"/>
    </row>
    <row r="69" spans="1:3" ht="15">
      <c r="A69" s="621" t="s">
        <v>1617</v>
      </c>
      <c r="B69" s="620"/>
      <c r="C69" s="620"/>
    </row>
    <row r="70" spans="1:3" ht="45">
      <c r="A70" s="621"/>
      <c r="B70" s="620" t="s">
        <v>1618</v>
      </c>
      <c r="C70" s="620"/>
    </row>
    <row r="71" spans="1:3" ht="30">
      <c r="A71" s="621" t="s">
        <v>285</v>
      </c>
      <c r="B71" s="620" t="s">
        <v>1619</v>
      </c>
      <c r="C71" s="620" t="s">
        <v>1620</v>
      </c>
    </row>
    <row r="72" spans="1:3" ht="15">
      <c r="A72" s="621"/>
      <c r="B72" s="620"/>
      <c r="C72" s="620"/>
    </row>
    <row r="73" spans="1:3" ht="255">
      <c r="A73" s="621" t="s">
        <v>286</v>
      </c>
      <c r="B73" s="620" t="s">
        <v>1621</v>
      </c>
      <c r="C73" s="620" t="s">
        <v>1622</v>
      </c>
    </row>
    <row r="74" spans="1:3" ht="75">
      <c r="A74" s="621" t="s">
        <v>1597</v>
      </c>
      <c r="B74" s="620" t="s">
        <v>1623</v>
      </c>
      <c r="C74" s="620" t="s">
        <v>1624</v>
      </c>
    </row>
    <row r="75" spans="1:3" ht="15">
      <c r="A75" s="621"/>
      <c r="B75" s="620"/>
      <c r="C75" s="620"/>
    </row>
    <row r="76" spans="1:3" ht="120">
      <c r="A76" s="621" t="s">
        <v>1599</v>
      </c>
      <c r="B76" s="620" t="s">
        <v>1625</v>
      </c>
      <c r="C76" s="620" t="s">
        <v>1626</v>
      </c>
    </row>
    <row r="77" spans="1:3" ht="15">
      <c r="A77" s="621"/>
      <c r="B77" s="620"/>
      <c r="C77" s="620"/>
    </row>
    <row r="78" spans="1:3" ht="105">
      <c r="A78" s="621" t="s">
        <v>1601</v>
      </c>
      <c r="B78" s="620" t="s">
        <v>1627</v>
      </c>
      <c r="C78" s="628" t="s">
        <v>440</v>
      </c>
    </row>
    <row r="79" spans="1:3" ht="15">
      <c r="A79" s="621"/>
      <c r="B79" s="620"/>
      <c r="C79" s="620"/>
    </row>
    <row r="80" spans="1:3" ht="60">
      <c r="A80" s="621" t="s">
        <v>1603</v>
      </c>
      <c r="B80" s="620" t="s">
        <v>1628</v>
      </c>
      <c r="C80" s="620" t="s">
        <v>1629</v>
      </c>
    </row>
    <row r="81" spans="1:3" ht="15">
      <c r="A81" s="621"/>
      <c r="B81" s="620"/>
      <c r="C81" s="620"/>
    </row>
    <row r="82" spans="1:3" ht="60">
      <c r="A82" s="621" t="s">
        <v>1630</v>
      </c>
      <c r="B82" s="620" t="s">
        <v>1631</v>
      </c>
      <c r="C82" s="620" t="s">
        <v>440</v>
      </c>
    </row>
    <row r="83" spans="1:3" ht="15">
      <c r="A83" s="621"/>
      <c r="B83" s="620"/>
      <c r="C83" s="620"/>
    </row>
    <row r="84" spans="1:3" ht="45">
      <c r="A84" s="621" t="s">
        <v>1632</v>
      </c>
      <c r="B84" s="620" t="s">
        <v>1633</v>
      </c>
      <c r="C84" s="620" t="s">
        <v>440</v>
      </c>
    </row>
    <row r="85" spans="1:3" ht="15">
      <c r="A85" s="621" t="s">
        <v>1634</v>
      </c>
      <c r="B85" s="620"/>
      <c r="C85" s="620"/>
    </row>
    <row r="86" spans="1:3" ht="15">
      <c r="A86" s="621" t="s">
        <v>1635</v>
      </c>
      <c r="B86" s="620"/>
      <c r="C86" s="620"/>
    </row>
    <row r="87" spans="1:3" ht="30">
      <c r="A87" s="621"/>
      <c r="B87" s="620" t="s">
        <v>1636</v>
      </c>
      <c r="C87" s="620"/>
    </row>
    <row r="88" spans="1:3" ht="90">
      <c r="A88" s="621" t="s">
        <v>285</v>
      </c>
      <c r="B88" s="620" t="s">
        <v>1637</v>
      </c>
      <c r="C88" s="620" t="s">
        <v>1638</v>
      </c>
    </row>
    <row r="89" spans="1:3" ht="15">
      <c r="A89" s="621"/>
      <c r="B89" s="620"/>
      <c r="C89" s="620"/>
    </row>
    <row r="90" spans="1:3" ht="45">
      <c r="A90" s="621" t="s">
        <v>286</v>
      </c>
      <c r="B90" s="620" t="s">
        <v>1639</v>
      </c>
      <c r="C90" s="620" t="s">
        <v>1640</v>
      </c>
    </row>
    <row r="91" spans="1:3" ht="15">
      <c r="A91" s="621"/>
      <c r="B91" s="620"/>
      <c r="C91" s="620"/>
    </row>
    <row r="92" spans="1:3" ht="30">
      <c r="A92" s="621" t="s">
        <v>1597</v>
      </c>
      <c r="B92" s="620" t="s">
        <v>1641</v>
      </c>
      <c r="C92" s="620" t="s">
        <v>1640</v>
      </c>
    </row>
    <row r="93" spans="1:3" ht="15">
      <c r="A93" s="621"/>
      <c r="B93" s="620"/>
      <c r="C93" s="620"/>
    </row>
    <row r="94" spans="1:3" ht="30">
      <c r="A94" s="621" t="s">
        <v>1599</v>
      </c>
      <c r="B94" s="620" t="s">
        <v>1642</v>
      </c>
      <c r="C94" s="620"/>
    </row>
    <row r="95" spans="1:3" ht="30">
      <c r="A95" s="621" t="s">
        <v>1605</v>
      </c>
      <c r="B95" s="620" t="s">
        <v>1643</v>
      </c>
      <c r="C95" s="620" t="s">
        <v>1644</v>
      </c>
    </row>
    <row r="96" spans="1:3" ht="15">
      <c r="A96" s="621"/>
      <c r="B96" s="620"/>
      <c r="C96" s="620"/>
    </row>
    <row r="97" spans="1:3" ht="15">
      <c r="A97" s="621" t="s">
        <v>1607</v>
      </c>
      <c r="B97" s="620" t="s">
        <v>1645</v>
      </c>
      <c r="C97" s="620" t="s">
        <v>1644</v>
      </c>
    </row>
    <row r="98" spans="1:3" ht="15">
      <c r="A98" s="621"/>
      <c r="B98" s="620"/>
      <c r="C98" s="620"/>
    </row>
    <row r="99" spans="1:3" ht="30">
      <c r="A99" s="621" t="s">
        <v>1646</v>
      </c>
      <c r="B99" s="620" t="s">
        <v>1647</v>
      </c>
      <c r="C99" s="620" t="s">
        <v>1644</v>
      </c>
    </row>
    <row r="100" spans="1:3" ht="15">
      <c r="A100" s="621"/>
      <c r="B100" s="620"/>
      <c r="C100" s="620"/>
    </row>
    <row r="101" spans="1:3" ht="60">
      <c r="A101" s="621" t="s">
        <v>1648</v>
      </c>
      <c r="B101" s="620" t="s">
        <v>1649</v>
      </c>
      <c r="C101" s="620" t="s">
        <v>440</v>
      </c>
    </row>
    <row r="102" spans="1:3" ht="15">
      <c r="A102" s="621"/>
      <c r="B102" s="620"/>
      <c r="C102" s="620"/>
    </row>
    <row r="103" spans="1:3" ht="60">
      <c r="A103" s="621" t="s">
        <v>1603</v>
      </c>
      <c r="B103" s="620" t="s">
        <v>1650</v>
      </c>
      <c r="C103" s="620" t="s">
        <v>1644</v>
      </c>
    </row>
    <row r="104" spans="1:3" ht="15">
      <c r="A104" s="621" t="s">
        <v>1651</v>
      </c>
      <c r="B104" s="620"/>
      <c r="C104" s="620"/>
    </row>
    <row r="105" spans="1:3" ht="15">
      <c r="A105" s="621" t="s">
        <v>1652</v>
      </c>
      <c r="B105" s="620"/>
      <c r="C105" s="620"/>
    </row>
    <row r="106" spans="1:3" ht="45">
      <c r="A106" s="621"/>
      <c r="B106" s="620" t="s">
        <v>1653</v>
      </c>
      <c r="C106" s="620"/>
    </row>
    <row r="107" spans="1:3" ht="60">
      <c r="A107" s="621" t="s">
        <v>285</v>
      </c>
      <c r="B107" s="620" t="s">
        <v>1654</v>
      </c>
      <c r="C107" s="620" t="s">
        <v>1655</v>
      </c>
    </row>
    <row r="108" spans="1:3" ht="15">
      <c r="A108" s="621"/>
      <c r="B108" s="620"/>
      <c r="C108" s="620"/>
    </row>
    <row r="109" spans="1:3" ht="15">
      <c r="A109" s="621" t="s">
        <v>286</v>
      </c>
      <c r="B109" s="620" t="s">
        <v>1656</v>
      </c>
      <c r="C109" s="620" t="s">
        <v>440</v>
      </c>
    </row>
    <row r="110" spans="1:3" ht="15">
      <c r="A110" s="621"/>
      <c r="B110" s="620"/>
      <c r="C110" s="620"/>
    </row>
    <row r="111" spans="1:3" ht="60">
      <c r="A111" s="621" t="s">
        <v>1597</v>
      </c>
      <c r="B111" s="620" t="s">
        <v>1657</v>
      </c>
      <c r="C111" s="620" t="s">
        <v>1658</v>
      </c>
    </row>
    <row r="112" spans="1:3" ht="15">
      <c r="A112" s="621"/>
      <c r="B112" s="620"/>
      <c r="C112" s="620"/>
    </row>
    <row r="113" spans="1:3" ht="30">
      <c r="A113" s="621" t="s">
        <v>1599</v>
      </c>
      <c r="B113" s="620" t="s">
        <v>1659</v>
      </c>
      <c r="C113" s="620" t="s">
        <v>1660</v>
      </c>
    </row>
    <row r="114" spans="1:3" ht="15">
      <c r="A114" s="621" t="s">
        <v>1661</v>
      </c>
      <c r="B114" s="620"/>
      <c r="C114" s="620"/>
    </row>
    <row r="115" spans="1:3" ht="15">
      <c r="A115" s="621" t="s">
        <v>1662</v>
      </c>
      <c r="B115" s="620"/>
      <c r="C115" s="620"/>
    </row>
    <row r="116" spans="1:3" ht="75">
      <c r="A116" s="621"/>
      <c r="B116" s="620" t="s">
        <v>1663</v>
      </c>
      <c r="C116" s="620"/>
    </row>
    <row r="117" spans="1:3" ht="45">
      <c r="A117" s="621" t="s">
        <v>285</v>
      </c>
      <c r="B117" s="620" t="s">
        <v>1664</v>
      </c>
      <c r="C117" s="620" t="s">
        <v>1665</v>
      </c>
    </row>
    <row r="118" spans="1:3" ht="15">
      <c r="A118" s="621"/>
      <c r="B118" s="620"/>
      <c r="C118" s="620"/>
    </row>
    <row r="119" spans="1:3" ht="75">
      <c r="A119" s="621" t="s">
        <v>286</v>
      </c>
      <c r="B119" s="620" t="s">
        <v>1666</v>
      </c>
      <c r="C119" s="620" t="s">
        <v>1667</v>
      </c>
    </row>
    <row r="120" spans="1:3" ht="15">
      <c r="A120" s="621"/>
      <c r="B120" s="620"/>
      <c r="C120" s="620"/>
    </row>
    <row r="121" spans="1:3" ht="45">
      <c r="A121" s="621" t="s">
        <v>1597</v>
      </c>
      <c r="B121" s="620" t="s">
        <v>1668</v>
      </c>
      <c r="C121" s="620" t="s">
        <v>440</v>
      </c>
    </row>
    <row r="122" spans="1:3" ht="13.15" customHeight="1">
      <c r="A122" s="621"/>
      <c r="B122" s="620"/>
      <c r="C122" s="620"/>
    </row>
    <row r="123" spans="1:3" ht="120">
      <c r="A123" s="621" t="s">
        <v>1599</v>
      </c>
      <c r="B123" s="620" t="s">
        <v>1669</v>
      </c>
      <c r="C123" s="620" t="s">
        <v>1670</v>
      </c>
    </row>
    <row r="124" spans="1:3" ht="15">
      <c r="A124" s="621"/>
      <c r="B124" s="620"/>
      <c r="C124" s="620"/>
    </row>
    <row r="125" spans="1:3" ht="105">
      <c r="A125" s="621" t="s">
        <v>1601</v>
      </c>
      <c r="B125" s="620" t="s">
        <v>1671</v>
      </c>
      <c r="C125" s="620" t="s">
        <v>1672</v>
      </c>
    </row>
    <row r="126" spans="1:3" ht="15">
      <c r="A126" s="621"/>
      <c r="B126" s="620"/>
      <c r="C126" s="620"/>
    </row>
    <row r="127" spans="1:3" ht="105">
      <c r="A127" s="621" t="s">
        <v>1603</v>
      </c>
      <c r="B127" s="620" t="s">
        <v>1673</v>
      </c>
      <c r="C127" s="620" t="s">
        <v>1674</v>
      </c>
    </row>
    <row r="128" spans="1:3" ht="15">
      <c r="A128" s="621"/>
      <c r="B128" s="620"/>
      <c r="C128" s="620"/>
    </row>
    <row r="129" spans="1:3" ht="75">
      <c r="A129" s="621" t="s">
        <v>1630</v>
      </c>
      <c r="B129" s="620" t="s">
        <v>1675</v>
      </c>
      <c r="C129" s="620" t="s">
        <v>1676</v>
      </c>
    </row>
    <row r="130" spans="1:3" ht="15">
      <c r="A130" s="621"/>
      <c r="B130" s="620"/>
      <c r="C130" s="620"/>
    </row>
    <row r="131" spans="1:3" ht="75">
      <c r="A131" s="621" t="s">
        <v>1632</v>
      </c>
      <c r="B131" s="620" t="s">
        <v>1677</v>
      </c>
      <c r="C131" s="620" t="s">
        <v>440</v>
      </c>
    </row>
    <row r="132" spans="1:3" ht="15">
      <c r="A132" s="621" t="s">
        <v>1678</v>
      </c>
      <c r="B132" s="620"/>
      <c r="C132" s="620"/>
    </row>
    <row r="133" spans="1:3" ht="15">
      <c r="A133" s="621" t="s">
        <v>1679</v>
      </c>
      <c r="B133" s="620"/>
      <c r="C133" s="620"/>
    </row>
    <row r="134" spans="1:3" ht="45">
      <c r="A134" s="621"/>
      <c r="B134" s="620" t="s">
        <v>1680</v>
      </c>
      <c r="C134" s="620"/>
    </row>
    <row r="135" spans="1:3" ht="60">
      <c r="A135" s="621" t="s">
        <v>285</v>
      </c>
      <c r="B135" s="620" t="s">
        <v>1681</v>
      </c>
      <c r="C135" s="620" t="s">
        <v>1682</v>
      </c>
    </row>
    <row r="136" spans="1:3" ht="15">
      <c r="A136" s="621"/>
      <c r="B136" s="620"/>
      <c r="C136" s="620"/>
    </row>
    <row r="137" spans="1:3" ht="45">
      <c r="A137" s="621" t="s">
        <v>286</v>
      </c>
      <c r="B137" s="620" t="s">
        <v>1683</v>
      </c>
      <c r="C137" s="620" t="s">
        <v>1682</v>
      </c>
    </row>
    <row r="138" spans="1:3" ht="15">
      <c r="A138" s="621"/>
      <c r="B138" s="620"/>
      <c r="C138" s="620"/>
    </row>
    <row r="139" spans="1:3" ht="45">
      <c r="A139" s="621" t="s">
        <v>1597</v>
      </c>
      <c r="B139" s="620" t="s">
        <v>1684</v>
      </c>
      <c r="C139" s="620" t="s">
        <v>440</v>
      </c>
    </row>
    <row r="140" spans="1:3" ht="15">
      <c r="A140" s="621"/>
      <c r="B140" s="620"/>
      <c r="C140" s="620"/>
    </row>
    <row r="141" spans="1:3" ht="30">
      <c r="A141" s="621" t="s">
        <v>1599</v>
      </c>
      <c r="B141" s="620" t="s">
        <v>1685</v>
      </c>
      <c r="C141" s="620" t="s">
        <v>440</v>
      </c>
    </row>
    <row r="142" spans="1:3" ht="15">
      <c r="A142" s="621"/>
      <c r="B142" s="620"/>
      <c r="C142" s="620"/>
    </row>
    <row r="143" spans="1:3" ht="60">
      <c r="A143" s="621" t="s">
        <v>1601</v>
      </c>
      <c r="B143" s="620" t="s">
        <v>1686</v>
      </c>
      <c r="C143" s="620" t="s">
        <v>1687</v>
      </c>
    </row>
    <row r="144" spans="1:3" ht="15">
      <c r="A144" s="621"/>
      <c r="B144" s="620"/>
      <c r="C144" s="620"/>
    </row>
    <row r="145" spans="1:3" ht="90">
      <c r="A145" s="621" t="s">
        <v>1603</v>
      </c>
      <c r="B145" s="620" t="s">
        <v>1688</v>
      </c>
      <c r="C145" s="620" t="s">
        <v>1689</v>
      </c>
    </row>
    <row r="146" spans="1:3" ht="15">
      <c r="A146" s="621"/>
      <c r="B146" s="620"/>
      <c r="C146" s="620"/>
    </row>
    <row r="147" spans="1:3" ht="90">
      <c r="A147" s="621" t="s">
        <v>1630</v>
      </c>
      <c r="B147" s="620" t="s">
        <v>1690</v>
      </c>
      <c r="C147" s="620" t="s">
        <v>1689</v>
      </c>
    </row>
    <row r="148" spans="1:3" ht="15">
      <c r="A148" s="621"/>
      <c r="B148" s="620"/>
      <c r="C148" s="620"/>
    </row>
    <row r="149" spans="1:3" ht="60">
      <c r="A149" s="621" t="s">
        <v>1632</v>
      </c>
      <c r="B149" s="620" t="s">
        <v>1691</v>
      </c>
      <c r="C149" s="620" t="s">
        <v>1692</v>
      </c>
    </row>
    <row r="150" spans="1:3" ht="15">
      <c r="A150" s="621"/>
      <c r="B150" s="620"/>
      <c r="C150" s="620"/>
    </row>
    <row r="151" spans="1:3" ht="75">
      <c r="A151" s="621" t="s">
        <v>1605</v>
      </c>
      <c r="B151" s="620" t="s">
        <v>1693</v>
      </c>
      <c r="C151" s="620" t="s">
        <v>1694</v>
      </c>
    </row>
    <row r="152" spans="1:3" ht="15">
      <c r="A152" s="621"/>
      <c r="B152" s="620"/>
      <c r="C152" s="620"/>
    </row>
    <row r="153" spans="1:3" ht="90">
      <c r="A153" s="621" t="s">
        <v>1695</v>
      </c>
      <c r="B153" s="620" t="s">
        <v>1696</v>
      </c>
      <c r="C153" s="620" t="s">
        <v>440</v>
      </c>
    </row>
    <row r="154" spans="1:3" ht="15">
      <c r="A154" s="621"/>
      <c r="B154" s="620"/>
      <c r="C154" s="620"/>
    </row>
    <row r="155" spans="1:3" ht="45">
      <c r="A155" s="621" t="s">
        <v>1697</v>
      </c>
      <c r="B155" s="620" t="s">
        <v>1698</v>
      </c>
      <c r="C155" s="620" t="s">
        <v>440</v>
      </c>
    </row>
    <row r="156" spans="1:3" ht="15">
      <c r="A156" s="621"/>
      <c r="B156" s="620"/>
      <c r="C156" s="620"/>
    </row>
    <row r="157" spans="1:3" ht="60">
      <c r="A157" s="621" t="s">
        <v>1699</v>
      </c>
      <c r="B157" s="620" t="s">
        <v>1700</v>
      </c>
      <c r="C157" s="620" t="s">
        <v>1701</v>
      </c>
    </row>
    <row r="158" spans="1:3" ht="15">
      <c r="A158" s="621"/>
      <c r="B158" s="620"/>
      <c r="C158" s="620"/>
    </row>
    <row r="159" spans="1:3" ht="60">
      <c r="A159" s="621" t="s">
        <v>1702</v>
      </c>
      <c r="B159" s="620" t="s">
        <v>1703</v>
      </c>
      <c r="C159" s="620" t="s">
        <v>1689</v>
      </c>
    </row>
    <row r="160" spans="1:3" ht="15">
      <c r="A160" s="621" t="s">
        <v>1704</v>
      </c>
      <c r="B160" s="620"/>
      <c r="C160" s="620"/>
    </row>
    <row r="161" spans="1:3" ht="15">
      <c r="A161" s="621" t="s">
        <v>1705</v>
      </c>
      <c r="B161" s="620"/>
      <c r="C161" s="620"/>
    </row>
    <row r="162" spans="1:3" ht="60">
      <c r="A162" s="621"/>
      <c r="B162" s="620" t="s">
        <v>1706</v>
      </c>
      <c r="C162" s="620"/>
    </row>
    <row r="163" spans="1:3" ht="60">
      <c r="A163" s="621" t="s">
        <v>285</v>
      </c>
      <c r="B163" s="620" t="s">
        <v>1707</v>
      </c>
      <c r="C163" s="620" t="s">
        <v>1708</v>
      </c>
    </row>
    <row r="164" spans="1:3" ht="15">
      <c r="A164" s="621"/>
      <c r="B164" s="620"/>
      <c r="C164" s="620"/>
    </row>
    <row r="165" spans="1:3" ht="30">
      <c r="A165" s="621" t="s">
        <v>286</v>
      </c>
      <c r="B165" s="620" t="s">
        <v>1709</v>
      </c>
      <c r="C165" s="620" t="s">
        <v>1710</v>
      </c>
    </row>
    <row r="166" spans="1:3" ht="15">
      <c r="A166" s="621" t="s">
        <v>1711</v>
      </c>
      <c r="B166" s="620"/>
      <c r="C166" s="620"/>
    </row>
    <row r="167" spans="1:3" ht="15">
      <c r="A167" s="621" t="s">
        <v>1712</v>
      </c>
      <c r="B167" s="620"/>
      <c r="C167" s="620" t="s">
        <v>1713</v>
      </c>
    </row>
    <row r="168" spans="1:3" ht="15">
      <c r="A168" s="621" t="s">
        <v>1714</v>
      </c>
      <c r="B168" s="620"/>
      <c r="C168" s="620"/>
    </row>
    <row r="169" spans="1:3" ht="15">
      <c r="A169" s="621" t="s">
        <v>1715</v>
      </c>
      <c r="B169" s="620"/>
      <c r="C169" s="620"/>
    </row>
    <row r="170" spans="1:3" ht="30">
      <c r="A170" s="621"/>
      <c r="B170" s="620" t="s">
        <v>1716</v>
      </c>
      <c r="C170" s="620"/>
    </row>
    <row r="171" spans="1:3" ht="60">
      <c r="A171" s="621" t="s">
        <v>285</v>
      </c>
      <c r="B171" s="620" t="s">
        <v>1717</v>
      </c>
      <c r="C171" s="620" t="s">
        <v>1718</v>
      </c>
    </row>
    <row r="172" spans="1:3" ht="15">
      <c r="A172" s="621"/>
      <c r="B172" s="620"/>
      <c r="C172" s="620"/>
    </row>
    <row r="173" spans="1:3" ht="30">
      <c r="A173" s="621" t="s">
        <v>286</v>
      </c>
      <c r="B173" s="620" t="s">
        <v>1719</v>
      </c>
      <c r="C173" s="620" t="s">
        <v>1718</v>
      </c>
    </row>
    <row r="174" spans="1:3" ht="15">
      <c r="A174" s="621"/>
      <c r="B174" s="620"/>
      <c r="C174" s="620"/>
    </row>
    <row r="175" spans="1:3" ht="120">
      <c r="A175" s="621" t="s">
        <v>1597</v>
      </c>
      <c r="B175" s="620" t="s">
        <v>1720</v>
      </c>
      <c r="C175" s="620" t="s">
        <v>1721</v>
      </c>
    </row>
    <row r="176" spans="1:3" ht="15">
      <c r="A176" s="621"/>
      <c r="B176" s="620"/>
      <c r="C176" s="620"/>
    </row>
    <row r="177" spans="1:3" ht="30">
      <c r="A177" s="621" t="s">
        <v>1599</v>
      </c>
      <c r="B177" s="620" t="s">
        <v>1722</v>
      </c>
      <c r="C177" s="620" t="s">
        <v>1723</v>
      </c>
    </row>
    <row r="178" spans="1:3" ht="15">
      <c r="A178" s="621"/>
      <c r="B178" s="620"/>
      <c r="C178" s="620"/>
    </row>
    <row r="179" spans="1:3" ht="105">
      <c r="A179" s="621" t="s">
        <v>1601</v>
      </c>
      <c r="B179" s="620" t="s">
        <v>1724</v>
      </c>
      <c r="C179" s="620" t="s">
        <v>1725</v>
      </c>
    </row>
    <row r="180" spans="1:3" ht="15">
      <c r="A180" s="621"/>
      <c r="B180" s="620"/>
      <c r="C180" s="620"/>
    </row>
    <row r="181" spans="1:3" ht="75">
      <c r="A181" s="621" t="s">
        <v>1603</v>
      </c>
      <c r="B181" s="620" t="s">
        <v>1726</v>
      </c>
      <c r="C181" s="620" t="s">
        <v>1725</v>
      </c>
    </row>
    <row r="182" spans="1:3" ht="15">
      <c r="A182" s="621"/>
      <c r="B182" s="620"/>
      <c r="C182" s="620"/>
    </row>
    <row r="183" spans="1:3" ht="30">
      <c r="A183" s="621" t="s">
        <v>1630</v>
      </c>
      <c r="B183" s="620" t="s">
        <v>1727</v>
      </c>
      <c r="C183" s="620" t="s">
        <v>1728</v>
      </c>
    </row>
    <row r="184" spans="1:3" ht="15">
      <c r="A184" s="621" t="s">
        <v>1729</v>
      </c>
      <c r="B184" s="620"/>
      <c r="C184" s="620"/>
    </row>
    <row r="185" spans="1:3" ht="15">
      <c r="A185" s="621" t="s">
        <v>1730</v>
      </c>
      <c r="B185" s="620"/>
      <c r="C185" s="620"/>
    </row>
    <row r="186" spans="1:3" ht="135">
      <c r="A186" s="621"/>
      <c r="B186" s="620" t="s">
        <v>1731</v>
      </c>
      <c r="C186" s="620" t="s">
        <v>1732</v>
      </c>
    </row>
    <row r="187" spans="1:3" ht="15">
      <c r="A187" s="621" t="s">
        <v>1733</v>
      </c>
      <c r="B187" s="620"/>
      <c r="C187" s="620"/>
    </row>
    <row r="188" spans="1:3" ht="15">
      <c r="A188" s="621" t="s">
        <v>1734</v>
      </c>
      <c r="B188" s="620"/>
      <c r="C188" s="620"/>
    </row>
    <row r="189" spans="1:3" ht="60">
      <c r="A189" s="621"/>
      <c r="B189" s="620" t="s">
        <v>1735</v>
      </c>
      <c r="C189" s="620"/>
    </row>
    <row r="190" spans="1:3" ht="45">
      <c r="A190" s="621" t="s">
        <v>285</v>
      </c>
      <c r="B190" s="620" t="s">
        <v>1736</v>
      </c>
      <c r="C190" s="620" t="s">
        <v>1737</v>
      </c>
    </row>
    <row r="191" spans="1:3" ht="15">
      <c r="A191" s="621"/>
      <c r="B191" s="620"/>
      <c r="C191" s="620"/>
    </row>
    <row r="192" spans="1:3" ht="30">
      <c r="A192" s="621" t="s">
        <v>286</v>
      </c>
      <c r="B192" s="620" t="s">
        <v>1738</v>
      </c>
      <c r="C192" s="620" t="s">
        <v>1737</v>
      </c>
    </row>
    <row r="193" spans="1:3" ht="15">
      <c r="A193" s="621"/>
      <c r="B193" s="620"/>
      <c r="C193" s="620"/>
    </row>
    <row r="194" spans="1:3" ht="45">
      <c r="A194" s="621" t="s">
        <v>1597</v>
      </c>
      <c r="B194" s="620" t="s">
        <v>1739</v>
      </c>
      <c r="C194" s="620" t="s">
        <v>1737</v>
      </c>
    </row>
    <row r="195" spans="1:3" ht="15">
      <c r="A195" s="621"/>
      <c r="B195" s="620"/>
      <c r="C195" s="620"/>
    </row>
    <row r="196" spans="1:3" ht="90">
      <c r="A196" s="621" t="s">
        <v>1599</v>
      </c>
      <c r="B196" s="620" t="s">
        <v>1740</v>
      </c>
      <c r="C196" s="620" t="s">
        <v>1737</v>
      </c>
    </row>
    <row r="197" spans="1:3" ht="15">
      <c r="A197" s="621"/>
      <c r="B197" s="620"/>
      <c r="C197" s="620"/>
    </row>
    <row r="198" spans="1:3" ht="75">
      <c r="A198" s="621" t="s">
        <v>1601</v>
      </c>
      <c r="B198" s="620" t="s">
        <v>1741</v>
      </c>
      <c r="C198" s="620" t="s">
        <v>1742</v>
      </c>
    </row>
    <row r="199" spans="1:3" ht="15">
      <c r="A199" s="621" t="s">
        <v>1743</v>
      </c>
      <c r="B199" s="620"/>
      <c r="C199" s="620"/>
    </row>
    <row r="200" spans="1:3" ht="15">
      <c r="A200" s="621" t="s">
        <v>1744</v>
      </c>
      <c r="B200" s="620"/>
      <c r="C200" s="620"/>
    </row>
    <row r="201" spans="1:3" ht="90">
      <c r="A201" s="621"/>
      <c r="B201" s="620" t="s">
        <v>1745</v>
      </c>
      <c r="C201" s="620" t="s">
        <v>1746</v>
      </c>
    </row>
    <row r="202" spans="1:3" ht="15">
      <c r="A202" s="621" t="s">
        <v>1747</v>
      </c>
      <c r="B202" s="620"/>
      <c r="C202" s="620"/>
    </row>
    <row r="203" spans="1:3" ht="15">
      <c r="A203" s="621" t="s">
        <v>1748</v>
      </c>
      <c r="B203" s="620"/>
      <c r="C203" s="620"/>
    </row>
    <row r="204" spans="1:3" ht="30">
      <c r="A204" s="621"/>
      <c r="B204" s="620" t="s">
        <v>1749</v>
      </c>
      <c r="C204" s="620"/>
    </row>
    <row r="205" spans="1:3" ht="45">
      <c r="A205" s="621" t="s">
        <v>285</v>
      </c>
      <c r="B205" s="620" t="s">
        <v>1750</v>
      </c>
      <c r="C205" s="620" t="s">
        <v>1751</v>
      </c>
    </row>
    <row r="206" spans="1:3" ht="15">
      <c r="A206" s="621"/>
      <c r="B206" s="620"/>
      <c r="C206" s="620"/>
    </row>
    <row r="207" spans="1:3" ht="75">
      <c r="A207" s="621" t="s">
        <v>286</v>
      </c>
      <c r="B207" s="620" t="s">
        <v>1752</v>
      </c>
      <c r="C207" s="620" t="s">
        <v>1753</v>
      </c>
    </row>
    <row r="208" spans="1:3" ht="15">
      <c r="A208" s="621"/>
      <c r="B208" s="620"/>
      <c r="C208" s="620"/>
    </row>
    <row r="209" spans="1:3" ht="30">
      <c r="A209" s="621" t="s">
        <v>1597</v>
      </c>
      <c r="B209" s="620" t="s">
        <v>1754</v>
      </c>
      <c r="C209" s="620" t="s">
        <v>1753</v>
      </c>
    </row>
    <row r="210" spans="1:3" ht="15">
      <c r="A210" s="621" t="s">
        <v>1755</v>
      </c>
      <c r="B210" s="620"/>
      <c r="C210" s="620"/>
    </row>
    <row r="211" spans="1:3" ht="15">
      <c r="A211" s="621" t="s">
        <v>1756</v>
      </c>
      <c r="B211" s="620"/>
      <c r="C211" s="620"/>
    </row>
    <row r="212" spans="1:3" ht="30">
      <c r="A212" s="621"/>
      <c r="B212" s="620" t="s">
        <v>1757</v>
      </c>
      <c r="C212" s="620"/>
    </row>
    <row r="213" spans="1:3" ht="30">
      <c r="A213" s="621" t="s">
        <v>285</v>
      </c>
      <c r="B213" s="620" t="s">
        <v>1758</v>
      </c>
      <c r="C213" s="620" t="s">
        <v>1667</v>
      </c>
    </row>
    <row r="214" spans="1:3" ht="15">
      <c r="A214" s="621"/>
      <c r="B214" s="620"/>
      <c r="C214" s="620"/>
    </row>
    <row r="215" spans="1:3" ht="30">
      <c r="A215" s="621" t="s">
        <v>286</v>
      </c>
      <c r="B215" s="620" t="s">
        <v>1759</v>
      </c>
      <c r="C215" s="620" t="s">
        <v>1667</v>
      </c>
    </row>
    <row r="216" spans="1:3" ht="15">
      <c r="A216" s="621"/>
      <c r="B216" s="620"/>
      <c r="C216" s="620"/>
    </row>
    <row r="217" spans="1:3" ht="60">
      <c r="A217" s="621" t="s">
        <v>1597</v>
      </c>
      <c r="B217" s="620" t="s">
        <v>1760</v>
      </c>
      <c r="C217" s="620" t="s">
        <v>1667</v>
      </c>
    </row>
    <row r="218" spans="1:3" ht="15">
      <c r="A218" s="621"/>
      <c r="B218" s="620"/>
      <c r="C218" s="620"/>
    </row>
    <row r="219" spans="1:3" ht="45">
      <c r="A219" s="621" t="s">
        <v>1599</v>
      </c>
      <c r="B219" s="620" t="s">
        <v>1761</v>
      </c>
      <c r="C219" s="620" t="s">
        <v>1667</v>
      </c>
    </row>
    <row r="220" spans="1:3" ht="15">
      <c r="A220" s="621"/>
      <c r="B220" s="620"/>
      <c r="C220" s="620"/>
    </row>
    <row r="221" spans="1:3" ht="30">
      <c r="A221" s="621" t="s">
        <v>1601</v>
      </c>
      <c r="B221" s="620" t="s">
        <v>1762</v>
      </c>
      <c r="C221" s="620" t="s">
        <v>1667</v>
      </c>
    </row>
    <row r="222" spans="1:3" ht="15">
      <c r="A222" s="621"/>
      <c r="B222" s="620"/>
      <c r="C222" s="620"/>
    </row>
    <row r="223" spans="1:3" ht="45">
      <c r="A223" s="621" t="s">
        <v>1603</v>
      </c>
      <c r="B223" s="620" t="s">
        <v>1763</v>
      </c>
      <c r="C223" s="620"/>
    </row>
    <row r="224" spans="1:3" ht="60">
      <c r="A224" s="621" t="s">
        <v>1605</v>
      </c>
      <c r="B224" s="620" t="s">
        <v>1764</v>
      </c>
      <c r="C224" s="620" t="s">
        <v>1667</v>
      </c>
    </row>
    <row r="225" spans="1:3" ht="15">
      <c r="A225" s="621"/>
      <c r="B225" s="620"/>
      <c r="C225" s="620"/>
    </row>
    <row r="226" spans="1:3" ht="90">
      <c r="A226" s="621" t="s">
        <v>1607</v>
      </c>
      <c r="B226" s="620" t="s">
        <v>1765</v>
      </c>
      <c r="C226" s="620" t="s">
        <v>1667</v>
      </c>
    </row>
    <row r="227" spans="1:3" ht="15">
      <c r="A227" s="621"/>
      <c r="B227" s="620"/>
      <c r="C227" s="620"/>
    </row>
    <row r="228" spans="1:3" ht="75">
      <c r="A228" s="621" t="s">
        <v>1646</v>
      </c>
      <c r="B228" s="620" t="s">
        <v>1766</v>
      </c>
      <c r="C228" s="620" t="s">
        <v>1667</v>
      </c>
    </row>
    <row r="229" spans="1:3" ht="15">
      <c r="A229" s="621"/>
      <c r="B229" s="620"/>
      <c r="C229" s="620"/>
    </row>
    <row r="230" spans="1:3" ht="45">
      <c r="A230" s="621" t="s">
        <v>1630</v>
      </c>
      <c r="B230" s="620" t="s">
        <v>1767</v>
      </c>
      <c r="C230" s="620"/>
    </row>
    <row r="231" spans="1:3" ht="30">
      <c r="A231" s="621" t="s">
        <v>1605</v>
      </c>
      <c r="B231" s="620" t="s">
        <v>1768</v>
      </c>
      <c r="C231" s="620" t="s">
        <v>1667</v>
      </c>
    </row>
    <row r="232" spans="1:3" ht="15">
      <c r="A232" s="621"/>
      <c r="B232" s="620"/>
      <c r="C232" s="620"/>
    </row>
    <row r="233" spans="1:3" ht="30">
      <c r="A233" s="621" t="s">
        <v>1607</v>
      </c>
      <c r="B233" s="620" t="s">
        <v>1769</v>
      </c>
      <c r="C233" s="620" t="s">
        <v>1667</v>
      </c>
    </row>
    <row r="234" spans="1:3" ht="15">
      <c r="A234" s="621"/>
      <c r="B234" s="620"/>
      <c r="C234" s="620"/>
    </row>
    <row r="235" spans="1:3" ht="30">
      <c r="A235" s="621" t="s">
        <v>1646</v>
      </c>
      <c r="B235" s="620" t="s">
        <v>1770</v>
      </c>
      <c r="C235" s="620" t="s">
        <v>1667</v>
      </c>
    </row>
    <row r="236" spans="1:3" ht="15">
      <c r="A236" s="621"/>
      <c r="B236" s="620"/>
      <c r="C236" s="620"/>
    </row>
    <row r="237" spans="1:3" ht="75">
      <c r="A237" s="621" t="s">
        <v>1632</v>
      </c>
      <c r="B237" s="620" t="s">
        <v>1771</v>
      </c>
      <c r="C237" s="620" t="s">
        <v>1772</v>
      </c>
    </row>
    <row r="238" spans="1:3" ht="15">
      <c r="A238" s="621" t="s">
        <v>1773</v>
      </c>
      <c r="B238" s="620"/>
      <c r="C238" s="620"/>
    </row>
    <row r="239" spans="1:3" s="619" customFormat="1" ht="15">
      <c r="A239" s="621" t="s">
        <v>1774</v>
      </c>
      <c r="B239" s="620"/>
      <c r="C239" s="620"/>
    </row>
    <row r="240" spans="1:3" s="619" customFormat="1" ht="105">
      <c r="A240" s="621"/>
      <c r="B240" s="620" t="s">
        <v>1775</v>
      </c>
      <c r="C240" s="628" t="s">
        <v>1776</v>
      </c>
    </row>
    <row r="241" spans="1:3" s="619" customFormat="1" ht="60">
      <c r="A241" s="621" t="s">
        <v>285</v>
      </c>
      <c r="B241" s="620" t="s">
        <v>1777</v>
      </c>
      <c r="C241" s="628" t="s">
        <v>1778</v>
      </c>
    </row>
    <row r="242" spans="1:3" s="619" customFormat="1" ht="15">
      <c r="A242" s="621"/>
      <c r="B242" s="620"/>
      <c r="C242" s="620"/>
    </row>
    <row r="243" spans="1:3" s="619" customFormat="1" ht="60">
      <c r="A243" s="621" t="s">
        <v>286</v>
      </c>
      <c r="B243" s="620" t="s">
        <v>1779</v>
      </c>
      <c r="C243" s="628" t="s">
        <v>1778</v>
      </c>
    </row>
    <row r="244" spans="1:3" s="619" customFormat="1" ht="15">
      <c r="A244" s="621"/>
      <c r="B244" s="620"/>
      <c r="C244" s="620"/>
    </row>
    <row r="245" spans="1:3" s="619" customFormat="1" ht="90">
      <c r="A245" s="621" t="s">
        <v>1597</v>
      </c>
      <c r="B245" s="620" t="s">
        <v>1780</v>
      </c>
      <c r="C245" s="628" t="s">
        <v>1776</v>
      </c>
    </row>
    <row r="246" spans="1:3" s="619" customFormat="1" ht="15">
      <c r="A246" s="621"/>
      <c r="B246" s="620"/>
      <c r="C246" s="620"/>
    </row>
    <row r="247" spans="1:3" s="619" customFormat="1" ht="60">
      <c r="A247" s="621" t="s">
        <v>1599</v>
      </c>
      <c r="B247" s="620" t="s">
        <v>1781</v>
      </c>
      <c r="C247" s="628" t="s">
        <v>1776</v>
      </c>
    </row>
    <row r="248" spans="1:3" s="619" customFormat="1" ht="15">
      <c r="A248" s="621"/>
      <c r="B248" s="620"/>
      <c r="C248" s="620"/>
    </row>
    <row r="249" spans="1:3" s="619" customFormat="1" ht="75">
      <c r="A249" s="621" t="s">
        <v>1601</v>
      </c>
      <c r="B249" s="620" t="s">
        <v>1782</v>
      </c>
      <c r="C249" s="628" t="s">
        <v>1776</v>
      </c>
    </row>
    <row r="250" spans="1:3" s="619" customFormat="1" ht="45">
      <c r="A250" s="621" t="s">
        <v>1605</v>
      </c>
      <c r="B250" s="620" t="s">
        <v>1783</v>
      </c>
      <c r="C250" s="628" t="s">
        <v>1776</v>
      </c>
    </row>
    <row r="251" spans="1:3" s="619" customFormat="1" ht="15">
      <c r="A251" s="621"/>
      <c r="B251" s="620"/>
      <c r="C251" s="620"/>
    </row>
    <row r="252" spans="1:3" s="619" customFormat="1" ht="120">
      <c r="A252" s="621" t="s">
        <v>1607</v>
      </c>
      <c r="B252" s="620" t="s">
        <v>1784</v>
      </c>
      <c r="C252" s="628" t="s">
        <v>1776</v>
      </c>
    </row>
    <row r="253" spans="1:3" s="619" customFormat="1" ht="15">
      <c r="A253" s="621"/>
      <c r="B253" s="620"/>
      <c r="C253" s="620"/>
    </row>
    <row r="254" spans="1:3" s="619" customFormat="1" ht="30">
      <c r="A254" s="621" t="s">
        <v>1646</v>
      </c>
      <c r="B254" s="620" t="s">
        <v>1785</v>
      </c>
      <c r="C254" s="628" t="s">
        <v>1776</v>
      </c>
    </row>
    <row r="255" spans="1:3" s="619" customFormat="1" ht="15">
      <c r="A255" s="621"/>
      <c r="B255" s="620"/>
      <c r="C255" s="620"/>
    </row>
    <row r="256" spans="1:3" s="619" customFormat="1" ht="45">
      <c r="A256" s="621" t="s">
        <v>1786</v>
      </c>
      <c r="B256" s="620" t="s">
        <v>1787</v>
      </c>
      <c r="C256" s="628" t="s">
        <v>1776</v>
      </c>
    </row>
    <row r="257" spans="1:3" s="619" customFormat="1" ht="15">
      <c r="A257" s="621"/>
      <c r="B257" s="620"/>
      <c r="C257" s="620"/>
    </row>
    <row r="258" spans="1:3" s="619" customFormat="1" ht="30">
      <c r="A258" s="621" t="s">
        <v>1788</v>
      </c>
      <c r="B258" s="620" t="s">
        <v>1789</v>
      </c>
      <c r="C258" s="628" t="s">
        <v>1776</v>
      </c>
    </row>
    <row r="259" spans="1:3" s="619" customFormat="1" ht="15">
      <c r="A259" s="621"/>
      <c r="B259" s="620"/>
      <c r="C259" s="620"/>
    </row>
    <row r="260" spans="1:3" s="619" customFormat="1" ht="30">
      <c r="A260" s="621" t="s">
        <v>1603</v>
      </c>
      <c r="B260" s="620" t="s">
        <v>1790</v>
      </c>
      <c r="C260" s="628" t="s">
        <v>1776</v>
      </c>
    </row>
    <row r="261" spans="1:3" s="619" customFormat="1" ht="15">
      <c r="A261" s="621"/>
      <c r="B261" s="620"/>
      <c r="C261" s="620"/>
    </row>
    <row r="262" spans="1:3" s="619" customFormat="1" ht="30">
      <c r="A262" s="621" t="s">
        <v>1630</v>
      </c>
      <c r="B262" s="620" t="s">
        <v>1791</v>
      </c>
      <c r="C262" s="628" t="s">
        <v>1776</v>
      </c>
    </row>
    <row r="263" spans="1:3" s="619" customFormat="1" ht="90">
      <c r="A263" s="621"/>
      <c r="B263" s="620" t="s">
        <v>1792</v>
      </c>
      <c r="C263" s="620"/>
    </row>
    <row r="264" spans="1:3" s="619" customFormat="1" ht="15">
      <c r="A264" s="621" t="s">
        <v>1793</v>
      </c>
      <c r="B264" s="620"/>
      <c r="C264" s="620"/>
    </row>
    <row r="265" spans="1:3" s="619" customFormat="1" ht="15">
      <c r="A265" s="621" t="s">
        <v>1794</v>
      </c>
      <c r="B265" s="620"/>
      <c r="C265" s="620" t="s">
        <v>1795</v>
      </c>
    </row>
    <row r="266" spans="1:3" s="619" customFormat="1" ht="15">
      <c r="A266" s="621" t="s">
        <v>1796</v>
      </c>
      <c r="B266" s="620"/>
      <c r="C266" s="620"/>
    </row>
    <row r="267" spans="1:3" s="619" customFormat="1" ht="15">
      <c r="A267" s="621" t="s">
        <v>1797</v>
      </c>
      <c r="B267" s="620"/>
      <c r="C267" s="620" t="s">
        <v>1798</v>
      </c>
    </row>
    <row r="268" spans="1:3" s="619" customFormat="1" ht="15">
      <c r="A268" s="621" t="s">
        <v>1799</v>
      </c>
      <c r="B268" s="620"/>
      <c r="C268" s="620"/>
    </row>
    <row r="269" spans="1:3" s="619" customFormat="1" ht="15">
      <c r="A269" s="621" t="s">
        <v>1800</v>
      </c>
      <c r="B269" s="620"/>
      <c r="C269" s="620"/>
    </row>
    <row r="270" spans="1:3" s="619" customFormat="1" ht="135">
      <c r="A270" s="621"/>
      <c r="B270" s="620" t="s">
        <v>1801</v>
      </c>
      <c r="C270" s="620"/>
    </row>
    <row r="271" spans="1:3" s="619" customFormat="1" ht="135">
      <c r="A271" s="621" t="s">
        <v>285</v>
      </c>
      <c r="B271" s="620" t="s">
        <v>1802</v>
      </c>
      <c r="C271" s="620" t="s">
        <v>1803</v>
      </c>
    </row>
    <row r="272" spans="1:3" s="619" customFormat="1" ht="15">
      <c r="A272" s="621"/>
      <c r="B272" s="620"/>
      <c r="C272" s="620"/>
    </row>
    <row r="273" spans="1:3" s="619" customFormat="1" ht="45">
      <c r="A273" s="621" t="s">
        <v>286</v>
      </c>
      <c r="B273" s="620" t="s">
        <v>1804</v>
      </c>
      <c r="C273" s="620" t="s">
        <v>1803</v>
      </c>
    </row>
    <row r="274" spans="1:3" s="619" customFormat="1" ht="15">
      <c r="A274" s="621"/>
      <c r="B274" s="620"/>
      <c r="C274" s="620"/>
    </row>
    <row r="275" spans="1:3" s="619" customFormat="1" ht="60">
      <c r="A275" s="621" t="s">
        <v>1597</v>
      </c>
      <c r="B275" s="620" t="s">
        <v>1805</v>
      </c>
      <c r="C275" s="620" t="s">
        <v>1803</v>
      </c>
    </row>
    <row r="276" spans="1:3" s="619" customFormat="1" ht="15">
      <c r="A276" s="621"/>
      <c r="B276" s="620"/>
      <c r="C276" s="620"/>
    </row>
    <row r="277" spans="1:3" s="619" customFormat="1" ht="45">
      <c r="A277" s="621" t="s">
        <v>1599</v>
      </c>
      <c r="B277" s="620" t="s">
        <v>1806</v>
      </c>
      <c r="C277" s="620" t="s">
        <v>1803</v>
      </c>
    </row>
    <row r="278" spans="1:3" s="619" customFormat="1" ht="15">
      <c r="A278" s="621"/>
      <c r="B278" s="620"/>
      <c r="C278" s="620"/>
    </row>
    <row r="279" spans="1:3" s="619" customFormat="1" ht="45">
      <c r="A279" s="621" t="s">
        <v>1601</v>
      </c>
      <c r="B279" s="620" t="s">
        <v>1807</v>
      </c>
      <c r="C279" s="620" t="s">
        <v>1803</v>
      </c>
    </row>
    <row r="280" spans="1:3" s="619" customFormat="1" ht="15">
      <c r="A280" s="621"/>
      <c r="B280" s="620"/>
      <c r="C280" s="620"/>
    </row>
    <row r="281" spans="1:3" s="619" customFormat="1" ht="45">
      <c r="A281" s="621" t="s">
        <v>1603</v>
      </c>
      <c r="B281" s="620" t="s">
        <v>1808</v>
      </c>
      <c r="C281" s="620" t="s">
        <v>1803</v>
      </c>
    </row>
    <row r="282" spans="1:3" s="619" customFormat="1" ht="15">
      <c r="A282" s="621"/>
      <c r="B282" s="620"/>
      <c r="C282" s="620"/>
    </row>
    <row r="283" spans="1:3" s="619" customFormat="1" ht="45">
      <c r="A283" s="621" t="s">
        <v>1630</v>
      </c>
      <c r="B283" s="620" t="s">
        <v>1809</v>
      </c>
      <c r="C283" s="620" t="s">
        <v>1810</v>
      </c>
    </row>
    <row r="284" spans="1:3" s="619" customFormat="1" ht="15">
      <c r="A284" s="621"/>
      <c r="B284" s="620"/>
      <c r="C284" s="620"/>
    </row>
    <row r="285" spans="1:3" s="619" customFormat="1" ht="75">
      <c r="A285" s="621" t="s">
        <v>1632</v>
      </c>
      <c r="B285" s="620" t="s">
        <v>1811</v>
      </c>
      <c r="C285" s="620" t="s">
        <v>1812</v>
      </c>
    </row>
    <row r="286" spans="1:3" s="619" customFormat="1" ht="15">
      <c r="A286" s="621"/>
      <c r="B286" s="620"/>
      <c r="C286" s="620"/>
    </row>
    <row r="287" spans="1:3" s="619" customFormat="1" ht="45">
      <c r="A287" s="621" t="s">
        <v>1605</v>
      </c>
      <c r="B287" s="620" t="s">
        <v>1813</v>
      </c>
      <c r="C287" s="620" t="s">
        <v>1812</v>
      </c>
    </row>
    <row r="288" spans="1:3" s="619" customFormat="1" ht="15">
      <c r="A288" s="621"/>
      <c r="B288" s="620"/>
      <c r="C288" s="620"/>
    </row>
    <row r="289" spans="1:3" s="619" customFormat="1" ht="60">
      <c r="A289" s="621" t="s">
        <v>1607</v>
      </c>
      <c r="B289" s="620" t="s">
        <v>1814</v>
      </c>
      <c r="C289" s="620" t="s">
        <v>1812</v>
      </c>
    </row>
    <row r="290" spans="1:3" s="619" customFormat="1" ht="15">
      <c r="A290" s="621"/>
      <c r="B290" s="620"/>
      <c r="C290" s="620"/>
    </row>
    <row r="291" spans="1:3" s="619" customFormat="1" ht="60">
      <c r="A291" s="621" t="s">
        <v>1646</v>
      </c>
      <c r="B291" s="620" t="s">
        <v>1815</v>
      </c>
      <c r="C291" s="620" t="s">
        <v>1816</v>
      </c>
    </row>
    <row r="292" spans="1:3" s="619" customFormat="1" ht="15">
      <c r="A292" s="621"/>
      <c r="B292" s="620"/>
      <c r="C292" s="620"/>
    </row>
    <row r="293" spans="1:3" s="619" customFormat="1" ht="45">
      <c r="A293" s="621" t="s">
        <v>1786</v>
      </c>
      <c r="B293" s="620" t="s">
        <v>1817</v>
      </c>
      <c r="C293" s="620" t="s">
        <v>1816</v>
      </c>
    </row>
    <row r="294" spans="1:3" s="619" customFormat="1" ht="15">
      <c r="A294" s="621"/>
      <c r="B294" s="620"/>
      <c r="C294" s="620"/>
    </row>
    <row r="295" spans="1:3" s="619" customFormat="1" ht="45">
      <c r="A295" s="621" t="s">
        <v>1788</v>
      </c>
      <c r="B295" s="620" t="s">
        <v>1818</v>
      </c>
      <c r="C295" s="620" t="s">
        <v>1819</v>
      </c>
    </row>
    <row r="296" spans="1:3" s="619" customFormat="1" ht="15">
      <c r="A296" s="621"/>
      <c r="B296" s="620"/>
      <c r="C296" s="620"/>
    </row>
    <row r="297" spans="1:3" s="619" customFormat="1" ht="45">
      <c r="A297" s="621" t="s">
        <v>1820</v>
      </c>
      <c r="B297" s="620" t="s">
        <v>1821</v>
      </c>
      <c r="C297" s="620" t="s">
        <v>1819</v>
      </c>
    </row>
    <row r="298" spans="1:3" s="619" customFormat="1" ht="15">
      <c r="A298" s="621"/>
      <c r="B298" s="620"/>
      <c r="C298" s="620"/>
    </row>
    <row r="299" spans="1:3" s="619" customFormat="1" ht="60">
      <c r="A299" s="621" t="s">
        <v>1822</v>
      </c>
      <c r="B299" s="620" t="s">
        <v>1823</v>
      </c>
      <c r="C299" s="620" t="s">
        <v>1819</v>
      </c>
    </row>
    <row r="300" spans="1:3" s="619" customFormat="1" ht="15">
      <c r="A300" s="621"/>
      <c r="B300" s="620"/>
      <c r="C300" s="620"/>
    </row>
    <row r="301" spans="1:3" s="619" customFormat="1" ht="90">
      <c r="A301" s="621" t="s">
        <v>1605</v>
      </c>
      <c r="B301" s="620" t="s">
        <v>1824</v>
      </c>
      <c r="C301" s="620" t="s">
        <v>440</v>
      </c>
    </row>
    <row r="302" spans="1:3" s="619" customFormat="1" ht="15">
      <c r="A302" s="621"/>
      <c r="B302" s="620"/>
      <c r="C302" s="620"/>
    </row>
    <row r="303" spans="1:3" s="619" customFormat="1" ht="45">
      <c r="A303" s="621" t="s">
        <v>1695</v>
      </c>
      <c r="B303" s="620" t="s">
        <v>1825</v>
      </c>
      <c r="C303" s="620" t="s">
        <v>440</v>
      </c>
    </row>
    <row r="304" spans="1:3" s="619" customFormat="1" ht="15">
      <c r="A304" s="621"/>
      <c r="B304" s="620"/>
      <c r="C304" s="620"/>
    </row>
    <row r="305" spans="1:3" s="619" customFormat="1" ht="45">
      <c r="A305" s="621" t="s">
        <v>1697</v>
      </c>
      <c r="B305" s="620" t="s">
        <v>1826</v>
      </c>
      <c r="C305" s="620" t="s">
        <v>1803</v>
      </c>
    </row>
    <row r="306" spans="1:3" s="619" customFormat="1" ht="75">
      <c r="A306" s="621"/>
      <c r="B306" s="620" t="s">
        <v>1827</v>
      </c>
      <c r="C306" s="620" t="s">
        <v>440</v>
      </c>
    </row>
    <row r="307" spans="1:3" s="619" customFormat="1" ht="90">
      <c r="A307" s="621"/>
      <c r="B307" s="620" t="s">
        <v>1828</v>
      </c>
      <c r="C307" s="620" t="s">
        <v>1829</v>
      </c>
    </row>
    <row r="308" spans="1:3" s="619" customFormat="1" ht="15">
      <c r="A308" s="621" t="s">
        <v>1830</v>
      </c>
      <c r="B308" s="620"/>
      <c r="C308" s="620"/>
    </row>
    <row r="309" spans="1:3" s="619" customFormat="1" ht="15">
      <c r="A309" s="621" t="s">
        <v>1831</v>
      </c>
      <c r="B309" s="620"/>
      <c r="C309" s="620"/>
    </row>
    <row r="310" spans="1:3" s="619" customFormat="1" ht="75">
      <c r="A310" s="621"/>
      <c r="B310" s="620" t="s">
        <v>1832</v>
      </c>
      <c r="C310" s="620"/>
    </row>
    <row r="311" spans="1:3" s="619" customFormat="1" ht="30">
      <c r="A311" s="621" t="s">
        <v>285</v>
      </c>
      <c r="B311" s="620" t="s">
        <v>1833</v>
      </c>
      <c r="C311" s="620" t="s">
        <v>1834</v>
      </c>
    </row>
    <row r="312" spans="1:3" s="619" customFormat="1" ht="15">
      <c r="A312" s="621"/>
      <c r="B312" s="620"/>
      <c r="C312" s="620"/>
    </row>
    <row r="313" spans="1:3" s="619" customFormat="1" ht="60">
      <c r="A313" s="621" t="s">
        <v>286</v>
      </c>
      <c r="B313" s="620" t="s">
        <v>1835</v>
      </c>
      <c r="C313" s="620" t="s">
        <v>1836</v>
      </c>
    </row>
    <row r="314" spans="1:3" s="619" customFormat="1" ht="15">
      <c r="A314" s="621"/>
      <c r="B314" s="620"/>
      <c r="C314" s="620"/>
    </row>
    <row r="315" spans="1:3" s="619" customFormat="1" ht="60">
      <c r="A315" s="621" t="s">
        <v>1597</v>
      </c>
      <c r="B315" s="620" t="s">
        <v>1837</v>
      </c>
      <c r="C315" s="620" t="s">
        <v>440</v>
      </c>
    </row>
    <row r="316" spans="1:3" s="619" customFormat="1" ht="15">
      <c r="A316" s="621"/>
      <c r="B316" s="620"/>
      <c r="C316" s="620"/>
    </row>
    <row r="317" spans="1:3" s="619" customFormat="1" ht="30">
      <c r="A317" s="621" t="s">
        <v>1599</v>
      </c>
      <c r="B317" s="620" t="s">
        <v>1838</v>
      </c>
      <c r="C317" s="620" t="s">
        <v>1839</v>
      </c>
    </row>
    <row r="318" spans="1:3" s="619" customFormat="1" ht="15">
      <c r="A318" s="621"/>
      <c r="B318" s="620"/>
      <c r="C318" s="620"/>
    </row>
    <row r="319" spans="1:3" s="619" customFormat="1" ht="45">
      <c r="A319" s="621" t="s">
        <v>1601</v>
      </c>
      <c r="B319" s="620" t="s">
        <v>1840</v>
      </c>
      <c r="C319" s="620" t="s">
        <v>1839</v>
      </c>
    </row>
    <row r="320" spans="1:3" s="619" customFormat="1" ht="75">
      <c r="A320" s="621"/>
      <c r="B320" s="620" t="s">
        <v>1841</v>
      </c>
      <c r="C320" s="620" t="s">
        <v>1842</v>
      </c>
    </row>
    <row r="321" spans="1:3" s="619" customFormat="1" ht="90">
      <c r="A321" s="621"/>
      <c r="B321" s="620" t="s">
        <v>1843</v>
      </c>
      <c r="C321" s="620" t="s">
        <v>1844</v>
      </c>
    </row>
    <row r="322" spans="1:3" s="619" customFormat="1" ht="15">
      <c r="A322" s="621" t="s">
        <v>1845</v>
      </c>
      <c r="B322" s="620"/>
      <c r="C322" s="620"/>
    </row>
    <row r="323" spans="1:3" s="619" customFormat="1" ht="15">
      <c r="A323" s="621" t="s">
        <v>1846</v>
      </c>
      <c r="B323" s="620"/>
      <c r="C323" s="620"/>
    </row>
    <row r="324" spans="1:3" s="619" customFormat="1" ht="60">
      <c r="A324" s="621"/>
      <c r="B324" s="620" t="s">
        <v>1847</v>
      </c>
      <c r="C324" s="620"/>
    </row>
    <row r="325" spans="1:3" s="619" customFormat="1" ht="60">
      <c r="A325" s="621"/>
      <c r="B325" s="620" t="s">
        <v>1848</v>
      </c>
      <c r="C325" s="620" t="s">
        <v>1849</v>
      </c>
    </row>
    <row r="326" spans="1:3" s="619" customFormat="1" ht="60">
      <c r="A326" s="621" t="s">
        <v>285</v>
      </c>
      <c r="B326" s="620" t="s">
        <v>1764</v>
      </c>
      <c r="C326" s="620" t="s">
        <v>1849</v>
      </c>
    </row>
    <row r="327" spans="1:3" s="619" customFormat="1" ht="15">
      <c r="A327" s="621"/>
      <c r="B327" s="620"/>
      <c r="C327" s="620"/>
    </row>
    <row r="328" spans="1:3" s="619" customFormat="1" ht="105">
      <c r="A328" s="621" t="s">
        <v>286</v>
      </c>
      <c r="B328" s="620" t="s">
        <v>1850</v>
      </c>
      <c r="C328" s="620" t="s">
        <v>1849</v>
      </c>
    </row>
    <row r="329" spans="1:3" s="619" customFormat="1" ht="15">
      <c r="A329" s="621"/>
      <c r="B329" s="620"/>
      <c r="C329" s="620"/>
    </row>
    <row r="330" spans="1:3" s="619" customFormat="1" ht="90">
      <c r="A330" s="621" t="s">
        <v>1597</v>
      </c>
      <c r="B330" s="620" t="s">
        <v>1851</v>
      </c>
      <c r="C330" s="620" t="s">
        <v>1849</v>
      </c>
    </row>
    <row r="331" spans="1:3" s="619" customFormat="1" ht="45">
      <c r="A331" s="621"/>
      <c r="B331" s="620" t="s">
        <v>1852</v>
      </c>
      <c r="C331" s="620" t="s">
        <v>1853</v>
      </c>
    </row>
    <row r="332" spans="1:3" s="619" customFormat="1" ht="15">
      <c r="A332" s="621"/>
      <c r="B332" s="620"/>
      <c r="C332" s="620"/>
    </row>
    <row r="333" spans="1:3" s="619" customFormat="1" ht="45">
      <c r="A333" s="621" t="s">
        <v>285</v>
      </c>
      <c r="B333" s="620" t="s">
        <v>1854</v>
      </c>
      <c r="C333" s="620" t="s">
        <v>1853</v>
      </c>
    </row>
    <row r="334" spans="1:3" s="619" customFormat="1" ht="15">
      <c r="A334" s="621"/>
      <c r="B334" s="620"/>
      <c r="C334" s="620"/>
    </row>
    <row r="335" spans="1:3" s="619" customFormat="1" ht="45">
      <c r="A335" s="621" t="s">
        <v>286</v>
      </c>
      <c r="B335" s="620" t="s">
        <v>1855</v>
      </c>
      <c r="C335" s="620" t="s">
        <v>1853</v>
      </c>
    </row>
    <row r="336" spans="1:3" s="619" customFormat="1" ht="15">
      <c r="A336" s="621"/>
      <c r="B336" s="620"/>
      <c r="C336" s="620"/>
    </row>
    <row r="337" spans="1:3" s="619" customFormat="1" ht="45">
      <c r="A337" s="621" t="s">
        <v>1597</v>
      </c>
      <c r="B337" s="620" t="s">
        <v>1856</v>
      </c>
      <c r="C337" s="620" t="s">
        <v>1853</v>
      </c>
    </row>
    <row r="338" spans="1:3" s="619" customFormat="1" ht="60">
      <c r="A338" s="621"/>
      <c r="B338" s="620" t="s">
        <v>1857</v>
      </c>
      <c r="C338" s="620" t="s">
        <v>1853</v>
      </c>
    </row>
    <row r="339" spans="1:3" s="619" customFormat="1" ht="15">
      <c r="A339" s="621" t="s">
        <v>1858</v>
      </c>
      <c r="B339" s="620"/>
      <c r="C339" s="620"/>
    </row>
    <row r="340" spans="1:3" s="619" customFormat="1" ht="15">
      <c r="A340" s="621" t="s">
        <v>1859</v>
      </c>
      <c r="B340" s="620"/>
      <c r="C340" s="620"/>
    </row>
    <row r="341" spans="1:3" s="619" customFormat="1" ht="15">
      <c r="A341" s="621" t="s">
        <v>1860</v>
      </c>
      <c r="B341" s="620"/>
      <c r="C341" s="620"/>
    </row>
    <row r="342" spans="1:3" s="619" customFormat="1" ht="15">
      <c r="A342" s="621" t="s">
        <v>1861</v>
      </c>
      <c r="B342" s="620"/>
      <c r="C342" s="620"/>
    </row>
    <row r="343" spans="1:3" s="619" customFormat="1" ht="45">
      <c r="A343" s="621"/>
      <c r="B343" s="620" t="s">
        <v>1862</v>
      </c>
      <c r="C343" s="620"/>
    </row>
    <row r="344" spans="1:3" s="619" customFormat="1" ht="30">
      <c r="A344" s="621" t="s">
        <v>285</v>
      </c>
      <c r="B344" s="620" t="s">
        <v>1863</v>
      </c>
      <c r="C344" s="620" t="s">
        <v>1864</v>
      </c>
    </row>
    <row r="345" spans="1:3" s="619" customFormat="1" ht="15">
      <c r="A345" s="621"/>
      <c r="B345" s="620"/>
      <c r="C345" s="620"/>
    </row>
    <row r="346" spans="1:3" s="619" customFormat="1" ht="165">
      <c r="A346" s="621" t="s">
        <v>286</v>
      </c>
      <c r="B346" s="620" t="s">
        <v>1865</v>
      </c>
      <c r="C346" s="620" t="s">
        <v>1866</v>
      </c>
    </row>
    <row r="347" spans="1:3" s="619" customFormat="1" ht="15">
      <c r="A347" s="621"/>
      <c r="B347" s="620"/>
      <c r="C347" s="620"/>
    </row>
    <row r="348" spans="1:3" s="619" customFormat="1" ht="45">
      <c r="A348" s="621" t="s">
        <v>1597</v>
      </c>
      <c r="B348" s="620" t="s">
        <v>1867</v>
      </c>
      <c r="C348" s="620" t="s">
        <v>1864</v>
      </c>
    </row>
    <row r="349" spans="1:3" s="619" customFormat="1" ht="15">
      <c r="A349" s="621"/>
      <c r="B349" s="620"/>
      <c r="C349" s="620"/>
    </row>
    <row r="350" spans="1:3" s="619" customFormat="1" ht="30">
      <c r="A350" s="621" t="s">
        <v>1605</v>
      </c>
      <c r="B350" s="620" t="s">
        <v>1868</v>
      </c>
      <c r="C350" s="620" t="s">
        <v>1864</v>
      </c>
    </row>
    <row r="351" spans="1:3" s="619" customFormat="1" ht="15">
      <c r="A351" s="621"/>
      <c r="B351" s="620"/>
      <c r="C351" s="620"/>
    </row>
    <row r="352" spans="1:3" s="619" customFormat="1" ht="30">
      <c r="A352" s="621" t="s">
        <v>1607</v>
      </c>
      <c r="B352" s="620" t="s">
        <v>1869</v>
      </c>
      <c r="C352" s="620" t="s">
        <v>1864</v>
      </c>
    </row>
    <row r="353" spans="1:3" s="619" customFormat="1" ht="15">
      <c r="A353" s="621"/>
      <c r="B353" s="620"/>
      <c r="C353" s="620"/>
    </row>
    <row r="354" spans="1:3" s="619" customFormat="1" ht="45">
      <c r="A354" s="621" t="s">
        <v>1646</v>
      </c>
      <c r="B354" s="620" t="s">
        <v>1870</v>
      </c>
      <c r="C354" s="620" t="s">
        <v>1864</v>
      </c>
    </row>
    <row r="355" spans="1:3" s="619" customFormat="1" ht="15">
      <c r="A355" s="621"/>
      <c r="B355" s="620"/>
      <c r="C355" s="620"/>
    </row>
    <row r="356" spans="1:3" s="619" customFormat="1" ht="45">
      <c r="A356" s="621" t="s">
        <v>1786</v>
      </c>
      <c r="B356" s="620" t="s">
        <v>1871</v>
      </c>
      <c r="C356" s="620" t="s">
        <v>1864</v>
      </c>
    </row>
    <row r="357" spans="1:3" s="619" customFormat="1" ht="15">
      <c r="A357" s="621"/>
      <c r="B357" s="620"/>
      <c r="C357" s="620"/>
    </row>
    <row r="358" spans="1:3" s="619" customFormat="1" ht="45">
      <c r="A358" s="621" t="s">
        <v>1599</v>
      </c>
      <c r="B358" s="620" t="s">
        <v>1872</v>
      </c>
      <c r="C358" s="620" t="s">
        <v>1864</v>
      </c>
    </row>
    <row r="359" spans="1:3" s="619" customFormat="1" ht="15">
      <c r="A359" s="621"/>
      <c r="B359" s="620"/>
      <c r="C359" s="620"/>
    </row>
    <row r="360" spans="1:3" s="619" customFormat="1" ht="30">
      <c r="A360" s="621" t="s">
        <v>1601</v>
      </c>
      <c r="B360" s="620" t="s">
        <v>1873</v>
      </c>
      <c r="C360" s="620" t="s">
        <v>1864</v>
      </c>
    </row>
    <row r="361" spans="1:3" s="619" customFormat="1" ht="15">
      <c r="A361" s="621"/>
      <c r="B361" s="620"/>
      <c r="C361" s="620"/>
    </row>
    <row r="362" spans="1:3" s="619" customFormat="1" ht="75">
      <c r="A362" s="621" t="s">
        <v>1603</v>
      </c>
      <c r="B362" s="620" t="s">
        <v>1874</v>
      </c>
      <c r="C362" s="620" t="s">
        <v>1864</v>
      </c>
    </row>
    <row r="363" spans="1:3" s="619" customFormat="1" ht="15">
      <c r="A363" s="621"/>
      <c r="B363" s="620"/>
      <c r="C363" s="620"/>
    </row>
    <row r="364" spans="1:3" s="619" customFormat="1" ht="90">
      <c r="A364" s="621" t="s">
        <v>1605</v>
      </c>
      <c r="B364" s="620" t="s">
        <v>1875</v>
      </c>
      <c r="C364" s="620" t="s">
        <v>1864</v>
      </c>
    </row>
    <row r="365" spans="1:3" s="619" customFormat="1" ht="15">
      <c r="A365" s="621"/>
      <c r="B365" s="620"/>
      <c r="C365" s="620"/>
    </row>
    <row r="366" spans="1:3" s="619" customFormat="1" ht="75">
      <c r="A366" s="621" t="s">
        <v>1607</v>
      </c>
      <c r="B366" s="620" t="s">
        <v>1876</v>
      </c>
      <c r="C366" s="620" t="s">
        <v>1864</v>
      </c>
    </row>
    <row r="367" spans="1:3" s="619" customFormat="1" ht="15">
      <c r="A367" s="621"/>
      <c r="B367" s="620"/>
      <c r="C367" s="620"/>
    </row>
    <row r="368" spans="1:3" s="619" customFormat="1" ht="60">
      <c r="A368" s="621" t="s">
        <v>1646</v>
      </c>
      <c r="B368" s="620" t="s">
        <v>1877</v>
      </c>
      <c r="C368" s="620" t="s">
        <v>1864</v>
      </c>
    </row>
    <row r="369" spans="1:3" s="619" customFormat="1" ht="15">
      <c r="A369" s="621"/>
      <c r="B369" s="620"/>
      <c r="C369" s="620"/>
    </row>
    <row r="370" spans="1:3" s="619" customFormat="1" ht="60">
      <c r="A370" s="621" t="s">
        <v>1630</v>
      </c>
      <c r="B370" s="620" t="s">
        <v>1878</v>
      </c>
      <c r="C370" s="620" t="s">
        <v>1879</v>
      </c>
    </row>
    <row r="371" spans="1:3" s="619" customFormat="1" ht="15">
      <c r="A371" s="621"/>
      <c r="B371" s="620"/>
      <c r="C371" s="620"/>
    </row>
    <row r="372" spans="1:3" s="619" customFormat="1" ht="30">
      <c r="A372" s="621" t="s">
        <v>1605</v>
      </c>
      <c r="B372" s="620" t="s">
        <v>1880</v>
      </c>
      <c r="C372" s="620" t="s">
        <v>1881</v>
      </c>
    </row>
    <row r="373" spans="1:3" s="619" customFormat="1" ht="15">
      <c r="A373" s="621"/>
      <c r="B373" s="620"/>
      <c r="C373" s="620"/>
    </row>
    <row r="374" spans="1:3" s="619" customFormat="1" ht="30">
      <c r="A374" s="621" t="s">
        <v>1607</v>
      </c>
      <c r="B374" s="620" t="s">
        <v>1882</v>
      </c>
      <c r="C374" s="620" t="s">
        <v>1881</v>
      </c>
    </row>
    <row r="375" spans="1:3" s="619" customFormat="1" ht="15">
      <c r="A375" s="621"/>
      <c r="B375" s="620"/>
      <c r="C375" s="620"/>
    </row>
    <row r="376" spans="1:3" s="619" customFormat="1" ht="30">
      <c r="A376" s="621" t="s">
        <v>1646</v>
      </c>
      <c r="B376" s="620" t="s">
        <v>1883</v>
      </c>
      <c r="C376" s="620" t="s">
        <v>1881</v>
      </c>
    </row>
    <row r="377" spans="1:3" s="619" customFormat="1" ht="15">
      <c r="A377" s="621"/>
      <c r="B377" s="620"/>
      <c r="C377" s="620"/>
    </row>
    <row r="378" spans="1:3" s="619" customFormat="1" ht="75">
      <c r="A378" s="621" t="s">
        <v>1786</v>
      </c>
      <c r="B378" s="620" t="s">
        <v>1884</v>
      </c>
      <c r="C378" s="620" t="s">
        <v>1881</v>
      </c>
    </row>
    <row r="379" spans="1:3" s="619" customFormat="1" ht="15">
      <c r="A379" s="621"/>
      <c r="B379" s="620"/>
      <c r="C379" s="620"/>
    </row>
    <row r="380" spans="1:3" s="619" customFormat="1" ht="90">
      <c r="A380" s="621" t="s">
        <v>1788</v>
      </c>
      <c r="B380" s="620" t="s">
        <v>1885</v>
      </c>
      <c r="C380" s="620" t="s">
        <v>1881</v>
      </c>
    </row>
    <row r="381" spans="1:3" s="619" customFormat="1" ht="15">
      <c r="A381" s="621"/>
      <c r="B381" s="620"/>
      <c r="C381" s="620"/>
    </row>
    <row r="382" spans="1:3" s="619" customFormat="1" ht="120">
      <c r="A382" s="621" t="s">
        <v>1632</v>
      </c>
      <c r="B382" s="620" t="s">
        <v>1886</v>
      </c>
      <c r="C382" s="620" t="s">
        <v>1887</v>
      </c>
    </row>
    <row r="383" spans="1:3" s="619" customFormat="1" ht="15">
      <c r="A383" s="621" t="s">
        <v>1888</v>
      </c>
      <c r="B383" s="620"/>
      <c r="C383" s="620"/>
    </row>
    <row r="384" spans="1:3" s="619" customFormat="1" ht="15">
      <c r="A384" s="621" t="s">
        <v>1889</v>
      </c>
      <c r="B384" s="620"/>
      <c r="C384" s="620"/>
    </row>
    <row r="385" spans="1:3" s="619" customFormat="1" ht="30">
      <c r="A385" s="621"/>
      <c r="B385" s="620" t="s">
        <v>1890</v>
      </c>
      <c r="C385" s="620"/>
    </row>
    <row r="386" spans="1:3" s="619" customFormat="1" ht="45">
      <c r="A386" s="621" t="s">
        <v>285</v>
      </c>
      <c r="B386" s="620" t="s">
        <v>1891</v>
      </c>
      <c r="C386" s="620" t="s">
        <v>1892</v>
      </c>
    </row>
    <row r="387" spans="1:3" s="619" customFormat="1" ht="15">
      <c r="A387" s="621"/>
      <c r="B387" s="620"/>
      <c r="C387" s="620"/>
    </row>
    <row r="388" spans="1:3" s="619" customFormat="1" ht="30">
      <c r="A388" s="621" t="s">
        <v>286</v>
      </c>
      <c r="B388" s="620" t="s">
        <v>1893</v>
      </c>
      <c r="C388" s="620" t="s">
        <v>1892</v>
      </c>
    </row>
    <row r="389" spans="1:3" s="619" customFormat="1" ht="15">
      <c r="A389" s="621"/>
      <c r="B389" s="620"/>
      <c r="C389" s="620"/>
    </row>
    <row r="390" spans="1:3" s="619" customFormat="1" ht="30">
      <c r="A390" s="621" t="s">
        <v>1597</v>
      </c>
      <c r="B390" s="620" t="s">
        <v>1894</v>
      </c>
      <c r="C390" s="620" t="s">
        <v>1892</v>
      </c>
    </row>
    <row r="391" spans="1:3" s="619" customFormat="1" ht="15">
      <c r="A391" s="621"/>
      <c r="B391" s="620"/>
      <c r="C391" s="620"/>
    </row>
    <row r="392" spans="1:3" s="619" customFormat="1" ht="30">
      <c r="A392" s="621" t="s">
        <v>1599</v>
      </c>
      <c r="B392" s="620" t="s">
        <v>1895</v>
      </c>
      <c r="C392" s="620" t="s">
        <v>440</v>
      </c>
    </row>
    <row r="393" spans="1:3" s="619" customFormat="1" ht="15">
      <c r="A393" s="621"/>
      <c r="B393" s="620"/>
      <c r="C393" s="620"/>
    </row>
    <row r="394" spans="1:3" s="619" customFormat="1" ht="30">
      <c r="A394" s="621" t="s">
        <v>1601</v>
      </c>
      <c r="B394" s="620" t="s">
        <v>1896</v>
      </c>
      <c r="C394" s="620" t="s">
        <v>1892</v>
      </c>
    </row>
    <row r="395" spans="1:3" s="619" customFormat="1" ht="15">
      <c r="A395" s="621"/>
      <c r="B395" s="620"/>
      <c r="C395" s="620"/>
    </row>
    <row r="396" spans="1:3" s="619" customFormat="1" ht="135">
      <c r="A396" s="621" t="s">
        <v>1603</v>
      </c>
      <c r="B396" s="620" t="s">
        <v>1897</v>
      </c>
      <c r="C396" s="620" t="s">
        <v>1898</v>
      </c>
    </row>
    <row r="397" spans="1:3" s="619" customFormat="1" ht="15">
      <c r="A397" s="621"/>
      <c r="B397" s="620"/>
      <c r="C397" s="620"/>
    </row>
    <row r="398" spans="1:3" s="619" customFormat="1" ht="120">
      <c r="A398" s="621" t="s">
        <v>1630</v>
      </c>
      <c r="B398" s="620" t="s">
        <v>1899</v>
      </c>
      <c r="C398" s="620" t="s">
        <v>1900</v>
      </c>
    </row>
    <row r="399" spans="1:3" s="619" customFormat="1" ht="15">
      <c r="A399" s="621" t="s">
        <v>1901</v>
      </c>
      <c r="B399" s="620"/>
      <c r="C399" s="620"/>
    </row>
    <row r="400" spans="1:3" s="619" customFormat="1" ht="15">
      <c r="A400" s="621" t="s">
        <v>1902</v>
      </c>
      <c r="B400" s="620"/>
      <c r="C400" s="620" t="s">
        <v>440</v>
      </c>
    </row>
    <row r="401" spans="1:3" s="619" customFormat="1" ht="15">
      <c r="A401" s="621" t="s">
        <v>1903</v>
      </c>
      <c r="B401" s="620"/>
      <c r="C401" s="620"/>
    </row>
    <row r="402" spans="1:3" s="619" customFormat="1" ht="15">
      <c r="A402" s="621" t="s">
        <v>1904</v>
      </c>
      <c r="B402" s="620"/>
      <c r="C402" s="620" t="s">
        <v>1905</v>
      </c>
    </row>
  </sheetData>
  <hyperlinks>
    <hyperlink ref="C34" r:id="rId1" xr:uid="{D768302B-A23A-47A9-B61E-6212F56F1CC7}"/>
    <hyperlink ref="C35" r:id="rId2" xr:uid="{CEB3CB78-7684-43CA-B018-B6DEF5D20989}"/>
    <hyperlink ref="C281" r:id="rId3" xr:uid="{395DF684-2BE5-429A-B82B-3A96A3CCF5C9}"/>
    <hyperlink ref="C279" r:id="rId4" xr:uid="{E5E671E9-6A90-4AC1-B6B9-4E169E8E06FE}"/>
    <hyperlink ref="C277" r:id="rId5" xr:uid="{79B3461B-A3B1-4267-98F9-C4DEE3915D81}"/>
    <hyperlink ref="C275" r:id="rId6" xr:uid="{D31D6976-21EC-4C7D-831E-26CBC58DB317}"/>
    <hyperlink ref="C273" r:id="rId7" xr:uid="{BB756A9F-E549-4172-BDA8-C8E639322A4C}"/>
    <hyperlink ref="C271" r:id="rId8" xr:uid="{F44307D3-2A33-40D8-AF2E-6E753E8E6170}"/>
    <hyperlink ref="C305" r:id="rId9" xr:uid="{1712DB5E-1081-4CF0-BB3D-A955FB811FA0}"/>
  </hyperlinks>
  <pageMargins left="0.7" right="0.7" top="0.75" bottom="0.75" header="0.3" footer="0.3"/>
  <pageSetup paperSize="9" orientation="landscape"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dimension ref="A1:F131"/>
  <sheetViews>
    <sheetView topLeftCell="A49" zoomScaleNormal="100" workbookViewId="0">
      <selection activeCell="G98" sqref="G98"/>
    </sheetView>
  </sheetViews>
  <sheetFormatPr defaultColWidth="8.125" defaultRowHeight="14.25"/>
  <cols>
    <col min="1" max="1" width="8.125" style="1"/>
    <col min="2" max="2" width="70.625" style="1" customWidth="1"/>
    <col min="3" max="3" width="29.375" style="1" customWidth="1"/>
    <col min="4" max="4" width="30.25" style="1" customWidth="1"/>
    <col min="5" max="16384" width="8.125" style="1"/>
  </cols>
  <sheetData>
    <row r="1" spans="1:4" ht="20.25">
      <c r="A1" s="105" t="s">
        <v>17</v>
      </c>
      <c r="B1" s="105"/>
      <c r="D1" s="105"/>
    </row>
    <row r="2" spans="1:4" ht="15" customHeight="1">
      <c r="A2" s="106" t="s">
        <v>196</v>
      </c>
      <c r="B2" s="107"/>
      <c r="C2" s="107"/>
      <c r="D2" s="107"/>
    </row>
    <row r="3" spans="1:4" ht="15" customHeight="1">
      <c r="A3" s="106" t="s">
        <v>200</v>
      </c>
      <c r="B3" s="107"/>
      <c r="C3" s="107"/>
      <c r="D3" s="107"/>
    </row>
    <row r="4" spans="1:4" ht="15" customHeight="1">
      <c r="A4" s="107"/>
      <c r="B4" s="107"/>
      <c r="C4" s="107"/>
      <c r="D4" s="107"/>
    </row>
    <row r="5" spans="1:4" ht="15">
      <c r="C5" s="108" t="s">
        <v>285</v>
      </c>
      <c r="D5" s="109" t="s">
        <v>286</v>
      </c>
    </row>
    <row r="6" spans="1:4" ht="60">
      <c r="A6" s="732"/>
      <c r="B6" s="732"/>
      <c r="C6" s="110" t="s">
        <v>287</v>
      </c>
      <c r="D6" s="110" t="s">
        <v>288</v>
      </c>
    </row>
    <row r="7" spans="1:4" ht="15">
      <c r="A7" s="729" t="s">
        <v>289</v>
      </c>
      <c r="B7" s="730"/>
      <c r="C7" s="730"/>
      <c r="D7" s="731"/>
    </row>
    <row r="8" spans="1:4" ht="15">
      <c r="A8" s="111">
        <v>1</v>
      </c>
      <c r="B8" s="111" t="s">
        <v>290</v>
      </c>
      <c r="C8" s="112">
        <v>169.732</v>
      </c>
      <c r="D8" s="109"/>
    </row>
    <row r="9" spans="1:4">
      <c r="A9" s="41"/>
      <c r="B9" s="47" t="s">
        <v>291</v>
      </c>
      <c r="C9" s="113">
        <v>169.732</v>
      </c>
      <c r="D9" s="114" t="s">
        <v>292</v>
      </c>
    </row>
    <row r="10" spans="1:4" hidden="1">
      <c r="A10" s="41"/>
      <c r="B10" s="41" t="s">
        <v>293</v>
      </c>
      <c r="C10" s="113"/>
      <c r="D10" s="114"/>
    </row>
    <row r="11" spans="1:4" hidden="1">
      <c r="A11" s="41"/>
      <c r="B11" s="41" t="s">
        <v>294</v>
      </c>
      <c r="C11" s="113"/>
      <c r="D11" s="114"/>
    </row>
    <row r="12" spans="1:4">
      <c r="A12" s="41">
        <v>2</v>
      </c>
      <c r="B12" s="41" t="s">
        <v>295</v>
      </c>
      <c r="C12" s="113">
        <v>261.39299999999997</v>
      </c>
      <c r="D12" s="114" t="s">
        <v>296</v>
      </c>
    </row>
    <row r="13" spans="1:4">
      <c r="A13" s="41">
        <v>3</v>
      </c>
      <c r="B13" s="41" t="s">
        <v>297</v>
      </c>
      <c r="C13" s="113">
        <v>111.203</v>
      </c>
      <c r="D13" s="114" t="s">
        <v>298</v>
      </c>
    </row>
    <row r="14" spans="1:4" hidden="1">
      <c r="A14" s="41" t="s">
        <v>260</v>
      </c>
      <c r="B14" s="41" t="s">
        <v>299</v>
      </c>
      <c r="C14" s="113"/>
      <c r="D14" s="114"/>
    </row>
    <row r="15" spans="1:4" ht="28.5" hidden="1">
      <c r="A15" s="41">
        <v>4</v>
      </c>
      <c r="B15" s="41" t="s">
        <v>300</v>
      </c>
      <c r="C15" s="113"/>
      <c r="D15" s="114"/>
    </row>
    <row r="16" spans="1:4" hidden="1">
      <c r="A16" s="41">
        <v>5</v>
      </c>
      <c r="B16" s="41" t="s">
        <v>301</v>
      </c>
      <c r="C16" s="113"/>
      <c r="D16" s="114"/>
    </row>
    <row r="17" spans="1:4">
      <c r="A17" s="41" t="s">
        <v>265</v>
      </c>
      <c r="B17" s="41" t="s">
        <v>302</v>
      </c>
      <c r="C17" s="113">
        <v>26.154</v>
      </c>
      <c r="D17" s="114" t="s">
        <v>303</v>
      </c>
    </row>
    <row r="18" spans="1:4" ht="15">
      <c r="A18" s="96">
        <v>6</v>
      </c>
      <c r="B18" s="96" t="s">
        <v>304</v>
      </c>
      <c r="C18" s="113">
        <v>568.48199999999997</v>
      </c>
      <c r="D18" s="115"/>
    </row>
    <row r="19" spans="1:4" ht="15">
      <c r="A19" s="729" t="s">
        <v>305</v>
      </c>
      <c r="B19" s="730"/>
      <c r="C19" s="730"/>
      <c r="D19" s="731"/>
    </row>
    <row r="20" spans="1:4">
      <c r="A20" s="41">
        <v>7</v>
      </c>
      <c r="B20" s="41" t="s">
        <v>306</v>
      </c>
      <c r="C20" s="113">
        <v>-0.92500000000000004</v>
      </c>
      <c r="D20" s="115"/>
    </row>
    <row r="21" spans="1:4">
      <c r="A21" s="41">
        <v>8</v>
      </c>
      <c r="B21" s="41" t="s">
        <v>307</v>
      </c>
      <c r="C21" s="113">
        <v>-147.76599999999999</v>
      </c>
      <c r="D21" s="113" t="s">
        <v>308</v>
      </c>
    </row>
    <row r="22" spans="1:4" hidden="1">
      <c r="A22" s="41">
        <v>9</v>
      </c>
      <c r="B22" s="41" t="s">
        <v>309</v>
      </c>
      <c r="C22" s="113"/>
      <c r="D22" s="113"/>
    </row>
    <row r="23" spans="1:4" ht="42.75" hidden="1">
      <c r="A23" s="41">
        <v>10</v>
      </c>
      <c r="B23" s="41" t="s">
        <v>310</v>
      </c>
      <c r="C23" s="113"/>
      <c r="D23" s="113"/>
    </row>
    <row r="24" spans="1:4" ht="28.5">
      <c r="A24" s="41">
        <v>11</v>
      </c>
      <c r="B24" s="41" t="s">
        <v>311</v>
      </c>
      <c r="C24" s="113">
        <v>0.68899999999999995</v>
      </c>
      <c r="D24" s="113" t="s">
        <v>312</v>
      </c>
    </row>
    <row r="25" spans="1:4">
      <c r="A25" s="41">
        <v>12</v>
      </c>
      <c r="B25" s="41" t="s">
        <v>313</v>
      </c>
      <c r="C25" s="113">
        <v>-26.064</v>
      </c>
      <c r="D25" s="113"/>
    </row>
    <row r="26" spans="1:4" hidden="1">
      <c r="A26" s="41">
        <v>13</v>
      </c>
      <c r="B26" s="41" t="s">
        <v>314</v>
      </c>
      <c r="C26" s="113"/>
      <c r="D26" s="113"/>
    </row>
    <row r="27" spans="1:4" ht="28.5" hidden="1">
      <c r="A27" s="41">
        <v>14</v>
      </c>
      <c r="B27" s="41" t="s">
        <v>315</v>
      </c>
      <c r="C27" s="113"/>
      <c r="D27" s="113"/>
    </row>
    <row r="28" spans="1:4" hidden="1">
      <c r="A28" s="41">
        <v>15</v>
      </c>
      <c r="B28" s="41" t="s">
        <v>316</v>
      </c>
      <c r="C28" s="113"/>
      <c r="D28" s="113"/>
    </row>
    <row r="29" spans="1:4" ht="28.5">
      <c r="A29" s="41">
        <v>16</v>
      </c>
      <c r="B29" s="41" t="s">
        <v>317</v>
      </c>
      <c r="C29" s="113">
        <v>0</v>
      </c>
      <c r="D29" s="113" t="s">
        <v>318</v>
      </c>
    </row>
    <row r="30" spans="1:4" ht="42.75" hidden="1">
      <c r="A30" s="41">
        <v>17</v>
      </c>
      <c r="B30" s="41" t="s">
        <v>319</v>
      </c>
      <c r="C30" s="113"/>
      <c r="D30" s="115"/>
    </row>
    <row r="31" spans="1:4" ht="57" hidden="1">
      <c r="A31" s="41">
        <v>18</v>
      </c>
      <c r="B31" s="41" t="s">
        <v>320</v>
      </c>
      <c r="C31" s="113"/>
      <c r="D31" s="115"/>
    </row>
    <row r="32" spans="1:4" ht="57">
      <c r="A32" s="41">
        <v>19</v>
      </c>
      <c r="B32" s="41" t="s">
        <v>321</v>
      </c>
      <c r="C32" s="113">
        <v>-8.7669999999999995</v>
      </c>
      <c r="D32" s="115"/>
    </row>
    <row r="33" spans="1:4" hidden="1">
      <c r="A33" s="41">
        <v>20</v>
      </c>
      <c r="B33" s="41" t="s">
        <v>309</v>
      </c>
      <c r="C33" s="116"/>
      <c r="D33" s="117"/>
    </row>
    <row r="34" spans="1:4" ht="28.5" hidden="1">
      <c r="A34" s="41" t="s">
        <v>322</v>
      </c>
      <c r="B34" s="41" t="s">
        <v>323</v>
      </c>
      <c r="C34" s="113"/>
      <c r="D34" s="118"/>
    </row>
    <row r="35" spans="1:4" hidden="1">
      <c r="A35" s="41" t="s">
        <v>324</v>
      </c>
      <c r="B35" s="41" t="s">
        <v>325</v>
      </c>
      <c r="C35" s="113"/>
      <c r="D35" s="115"/>
    </row>
    <row r="36" spans="1:4" hidden="1">
      <c r="A36" s="41" t="s">
        <v>326</v>
      </c>
      <c r="B36" s="41" t="s">
        <v>327</v>
      </c>
      <c r="C36" s="113"/>
      <c r="D36" s="115"/>
    </row>
    <row r="37" spans="1:4" hidden="1">
      <c r="A37" s="41" t="s">
        <v>328</v>
      </c>
      <c r="B37" s="41" t="s">
        <v>329</v>
      </c>
      <c r="C37" s="113"/>
      <c r="D37" s="115"/>
    </row>
    <row r="38" spans="1:4" ht="42.75" hidden="1">
      <c r="A38" s="41">
        <v>21</v>
      </c>
      <c r="B38" s="41" t="s">
        <v>330</v>
      </c>
      <c r="C38" s="113"/>
      <c r="D38" s="115"/>
    </row>
    <row r="39" spans="1:4" hidden="1">
      <c r="A39" s="41">
        <v>22</v>
      </c>
      <c r="B39" s="41" t="s">
        <v>331</v>
      </c>
      <c r="C39" s="113"/>
      <c r="D39" s="115"/>
    </row>
    <row r="40" spans="1:4" ht="42.75" hidden="1">
      <c r="A40" s="41">
        <v>23</v>
      </c>
      <c r="B40" s="41" t="s">
        <v>332</v>
      </c>
      <c r="C40" s="113"/>
      <c r="D40" s="117"/>
    </row>
    <row r="41" spans="1:4" hidden="1">
      <c r="A41" s="41">
        <v>24</v>
      </c>
      <c r="B41" s="41" t="s">
        <v>309</v>
      </c>
      <c r="C41" s="116"/>
      <c r="D41" s="117"/>
    </row>
    <row r="42" spans="1:4" hidden="1">
      <c r="A42" s="41">
        <v>25</v>
      </c>
      <c r="B42" s="41" t="s">
        <v>333</v>
      </c>
      <c r="C42" s="113"/>
      <c r="D42" s="115"/>
    </row>
    <row r="43" spans="1:4" hidden="1">
      <c r="A43" s="41" t="s">
        <v>334</v>
      </c>
      <c r="B43" s="41" t="s">
        <v>335</v>
      </c>
      <c r="C43" s="113"/>
      <c r="D43" s="115"/>
    </row>
    <row r="44" spans="1:4" ht="42.75" hidden="1">
      <c r="A44" s="41" t="s">
        <v>336</v>
      </c>
      <c r="B44" s="41" t="s">
        <v>337</v>
      </c>
      <c r="C44" s="113"/>
      <c r="D44" s="119"/>
    </row>
    <row r="45" spans="1:4" hidden="1">
      <c r="A45" s="41">
        <v>26</v>
      </c>
      <c r="B45" s="41" t="s">
        <v>309</v>
      </c>
      <c r="C45" s="113"/>
      <c r="D45" s="118"/>
    </row>
    <row r="46" spans="1:4" ht="28.5" hidden="1">
      <c r="A46" s="41">
        <v>27</v>
      </c>
      <c r="B46" s="41" t="s">
        <v>338</v>
      </c>
      <c r="C46" s="113"/>
      <c r="D46" s="115"/>
    </row>
    <row r="47" spans="1:4">
      <c r="A47" s="41" t="s">
        <v>339</v>
      </c>
      <c r="B47" s="41" t="s">
        <v>340</v>
      </c>
      <c r="C47" s="113">
        <v>-0.17799999999999999</v>
      </c>
      <c r="D47" s="115"/>
    </row>
    <row r="48" spans="1:4" ht="15">
      <c r="A48" s="41">
        <v>28</v>
      </c>
      <c r="B48" s="96" t="s">
        <v>341</v>
      </c>
      <c r="C48" s="113">
        <v>-183.011</v>
      </c>
      <c r="D48" s="115"/>
    </row>
    <row r="49" spans="1:4" ht="15">
      <c r="A49" s="41">
        <v>29</v>
      </c>
      <c r="B49" s="96" t="s">
        <v>342</v>
      </c>
      <c r="C49" s="113">
        <v>385.471</v>
      </c>
      <c r="D49" s="115"/>
    </row>
    <row r="50" spans="1:4" ht="15">
      <c r="A50" s="729" t="s">
        <v>343</v>
      </c>
      <c r="B50" s="730"/>
      <c r="C50" s="730"/>
      <c r="D50" s="731"/>
    </row>
    <row r="51" spans="1:4">
      <c r="A51" s="41">
        <v>30</v>
      </c>
      <c r="B51" s="41" t="s">
        <v>290</v>
      </c>
      <c r="C51" s="113">
        <v>57.678800000000003</v>
      </c>
      <c r="D51" s="113" t="s">
        <v>344</v>
      </c>
    </row>
    <row r="52" spans="1:4">
      <c r="A52" s="41">
        <v>31</v>
      </c>
      <c r="B52" s="47" t="s">
        <v>345</v>
      </c>
      <c r="C52" s="113">
        <v>57.678800000000003</v>
      </c>
      <c r="D52" s="113" t="s">
        <v>344</v>
      </c>
    </row>
    <row r="53" spans="1:4" hidden="1">
      <c r="A53" s="41">
        <v>32</v>
      </c>
      <c r="B53" s="47" t="s">
        <v>346</v>
      </c>
      <c r="C53" s="113"/>
      <c r="D53" s="118"/>
    </row>
    <row r="54" spans="1:4" ht="28.5" hidden="1">
      <c r="A54" s="41">
        <v>33</v>
      </c>
      <c r="B54" s="47" t="s">
        <v>347</v>
      </c>
      <c r="C54" s="113"/>
      <c r="D54" s="115"/>
    </row>
    <row r="55" spans="1:4" ht="28.5" hidden="1">
      <c r="A55" s="41" t="s">
        <v>348</v>
      </c>
      <c r="B55" s="47" t="s">
        <v>349</v>
      </c>
      <c r="C55" s="113"/>
      <c r="D55" s="115"/>
    </row>
    <row r="56" spans="1:4" ht="28.5" hidden="1">
      <c r="A56" s="41" t="s">
        <v>350</v>
      </c>
      <c r="B56" s="47" t="s">
        <v>351</v>
      </c>
      <c r="C56" s="113"/>
      <c r="D56" s="115"/>
    </row>
    <row r="57" spans="1:4" ht="28.5" hidden="1">
      <c r="A57" s="41">
        <v>34</v>
      </c>
      <c r="B57" s="47" t="s">
        <v>352</v>
      </c>
      <c r="C57" s="113"/>
      <c r="D57" s="115"/>
    </row>
    <row r="58" spans="1:4" hidden="1">
      <c r="A58" s="41">
        <v>35</v>
      </c>
      <c r="B58" s="47" t="s">
        <v>353</v>
      </c>
      <c r="C58" s="113"/>
      <c r="D58" s="115"/>
    </row>
    <row r="59" spans="1:4" ht="15">
      <c r="A59" s="96">
        <v>36</v>
      </c>
      <c r="B59" s="120" t="s">
        <v>354</v>
      </c>
      <c r="C59" s="113">
        <v>57.678800000000003</v>
      </c>
      <c r="D59" s="115"/>
    </row>
    <row r="60" spans="1:4" ht="15">
      <c r="A60" s="729" t="s">
        <v>355</v>
      </c>
      <c r="B60" s="730"/>
      <c r="C60" s="730"/>
      <c r="D60" s="731"/>
    </row>
    <row r="61" spans="1:4" ht="28.5" hidden="1">
      <c r="A61" s="41">
        <v>37</v>
      </c>
      <c r="B61" s="41" t="s">
        <v>356</v>
      </c>
      <c r="C61" s="113">
        <v>0</v>
      </c>
      <c r="D61" s="118"/>
    </row>
    <row r="62" spans="1:4" ht="42.75" hidden="1">
      <c r="A62" s="41">
        <v>38</v>
      </c>
      <c r="B62" s="41" t="s">
        <v>357</v>
      </c>
      <c r="C62" s="113">
        <v>0</v>
      </c>
      <c r="D62" s="115"/>
    </row>
    <row r="63" spans="1:4" ht="42.75" hidden="1">
      <c r="A63" s="41">
        <v>39</v>
      </c>
      <c r="B63" s="41" t="s">
        <v>358</v>
      </c>
      <c r="C63" s="113">
        <v>0</v>
      </c>
      <c r="D63" s="115"/>
    </row>
    <row r="64" spans="1:4" ht="42.75" hidden="1">
      <c r="A64" s="41">
        <v>40</v>
      </c>
      <c r="B64" s="41" t="s">
        <v>359</v>
      </c>
      <c r="C64" s="113">
        <v>0</v>
      </c>
      <c r="D64" s="115"/>
    </row>
    <row r="65" spans="1:6" hidden="1">
      <c r="A65" s="41">
        <v>41</v>
      </c>
      <c r="B65" s="41" t="s">
        <v>309</v>
      </c>
      <c r="C65" s="116">
        <v>0</v>
      </c>
      <c r="D65" s="115"/>
    </row>
    <row r="66" spans="1:6" ht="28.5" hidden="1">
      <c r="A66" s="41">
        <v>42</v>
      </c>
      <c r="B66" s="41" t="s">
        <v>360</v>
      </c>
      <c r="C66" s="113">
        <v>0</v>
      </c>
      <c r="D66" s="115"/>
    </row>
    <row r="67" spans="1:6" hidden="1">
      <c r="A67" s="41" t="s">
        <v>361</v>
      </c>
      <c r="B67" s="41" t="s">
        <v>362</v>
      </c>
      <c r="C67" s="113">
        <v>0</v>
      </c>
      <c r="D67" s="115"/>
    </row>
    <row r="68" spans="1:6" ht="15" hidden="1">
      <c r="A68" s="96">
        <v>43</v>
      </c>
      <c r="B68" s="96" t="s">
        <v>363</v>
      </c>
      <c r="C68" s="113">
        <v>0</v>
      </c>
      <c r="D68" s="115"/>
    </row>
    <row r="69" spans="1:6" ht="15">
      <c r="A69" s="96">
        <v>44</v>
      </c>
      <c r="B69" s="96" t="s">
        <v>364</v>
      </c>
      <c r="C69" s="113">
        <v>57.679000000000002</v>
      </c>
      <c r="D69" s="118"/>
      <c r="F69" s="121"/>
    </row>
    <row r="70" spans="1:6" ht="15">
      <c r="A70" s="96">
        <v>45</v>
      </c>
      <c r="B70" s="96" t="s">
        <v>365</v>
      </c>
      <c r="C70" s="113">
        <v>443.15</v>
      </c>
      <c r="D70" s="118"/>
      <c r="F70" s="122"/>
    </row>
    <row r="71" spans="1:6" ht="15">
      <c r="A71" s="729" t="s">
        <v>366</v>
      </c>
      <c r="B71" s="730"/>
      <c r="C71" s="730"/>
      <c r="D71" s="731"/>
      <c r="F71" s="122"/>
    </row>
    <row r="72" spans="1:6">
      <c r="A72" s="41">
        <v>46</v>
      </c>
      <c r="B72" s="41" t="s">
        <v>367</v>
      </c>
      <c r="C72" s="113">
        <v>69.614000000000004</v>
      </c>
      <c r="D72" s="115" t="s">
        <v>368</v>
      </c>
    </row>
    <row r="73" spans="1:6" ht="42.75" hidden="1">
      <c r="A73" s="41">
        <v>47</v>
      </c>
      <c r="B73" s="41" t="s">
        <v>369</v>
      </c>
      <c r="C73" s="113"/>
      <c r="D73" s="118"/>
    </row>
    <row r="74" spans="1:6" ht="28.5" hidden="1">
      <c r="A74" s="41" t="s">
        <v>370</v>
      </c>
      <c r="B74" s="41" t="s">
        <v>371</v>
      </c>
      <c r="C74" s="113"/>
      <c r="D74" s="118"/>
    </row>
    <row r="75" spans="1:6" ht="28.5" hidden="1">
      <c r="A75" s="41" t="s">
        <v>372</v>
      </c>
      <c r="B75" s="41" t="s">
        <v>373</v>
      </c>
      <c r="C75" s="113"/>
      <c r="D75" s="118"/>
    </row>
    <row r="76" spans="1:6" ht="42.75" hidden="1">
      <c r="A76" s="41">
        <v>48</v>
      </c>
      <c r="B76" s="41" t="s">
        <v>374</v>
      </c>
      <c r="C76" s="113"/>
      <c r="D76" s="115"/>
    </row>
    <row r="77" spans="1:6" hidden="1">
      <c r="A77" s="41">
        <v>49</v>
      </c>
      <c r="B77" s="41" t="s">
        <v>375</v>
      </c>
      <c r="C77" s="113"/>
      <c r="D77" s="115"/>
    </row>
    <row r="78" spans="1:6" hidden="1">
      <c r="A78" s="41">
        <v>50</v>
      </c>
      <c r="B78" s="41" t="s">
        <v>376</v>
      </c>
      <c r="C78" s="113"/>
      <c r="D78" s="115"/>
    </row>
    <row r="79" spans="1:6" ht="15">
      <c r="A79" s="96">
        <v>51</v>
      </c>
      <c r="B79" s="96" t="s">
        <v>377</v>
      </c>
      <c r="C79" s="113">
        <v>69.614000000000004</v>
      </c>
      <c r="D79" s="115"/>
    </row>
    <row r="80" spans="1:6" ht="15">
      <c r="A80" s="729" t="s">
        <v>378</v>
      </c>
      <c r="B80" s="730"/>
      <c r="C80" s="730"/>
      <c r="D80" s="731"/>
    </row>
    <row r="81" spans="1:4" ht="28.5" hidden="1">
      <c r="A81" s="41">
        <v>52</v>
      </c>
      <c r="B81" s="41" t="s">
        <v>379</v>
      </c>
      <c r="C81" s="113">
        <v>0</v>
      </c>
      <c r="D81" s="115"/>
    </row>
    <row r="82" spans="1:4" ht="57" hidden="1">
      <c r="A82" s="41">
        <v>53</v>
      </c>
      <c r="B82" s="41" t="s">
        <v>380</v>
      </c>
      <c r="C82" s="113">
        <v>0</v>
      </c>
      <c r="D82" s="115"/>
    </row>
    <row r="83" spans="1:4" ht="57" hidden="1">
      <c r="A83" s="41">
        <v>54</v>
      </c>
      <c r="B83" s="41" t="s">
        <v>381</v>
      </c>
      <c r="C83" s="113">
        <v>0</v>
      </c>
      <c r="D83" s="115"/>
    </row>
    <row r="84" spans="1:4" hidden="1">
      <c r="A84" s="41" t="s">
        <v>382</v>
      </c>
      <c r="B84" s="41" t="s">
        <v>309</v>
      </c>
      <c r="C84" s="116">
        <v>0</v>
      </c>
      <c r="D84" s="115"/>
    </row>
    <row r="85" spans="1:4" ht="42.75" hidden="1">
      <c r="A85" s="41">
        <v>55</v>
      </c>
      <c r="B85" s="41" t="s">
        <v>383</v>
      </c>
      <c r="C85" s="113">
        <v>0</v>
      </c>
      <c r="D85" s="115"/>
    </row>
    <row r="86" spans="1:4" hidden="1">
      <c r="A86" s="41">
        <v>56</v>
      </c>
      <c r="B86" s="41" t="s">
        <v>309</v>
      </c>
      <c r="C86" s="113">
        <v>0</v>
      </c>
      <c r="D86" s="117"/>
    </row>
    <row r="87" spans="1:4" ht="28.5" hidden="1">
      <c r="A87" s="41" t="s">
        <v>384</v>
      </c>
      <c r="B87" s="41" t="s">
        <v>385</v>
      </c>
      <c r="C87" s="113">
        <v>0</v>
      </c>
      <c r="D87" s="115"/>
    </row>
    <row r="88" spans="1:4" hidden="1">
      <c r="A88" s="41" t="s">
        <v>386</v>
      </c>
      <c r="B88" s="41" t="s">
        <v>387</v>
      </c>
      <c r="C88" s="113">
        <v>0</v>
      </c>
      <c r="D88" s="115"/>
    </row>
    <row r="89" spans="1:4" ht="15" hidden="1">
      <c r="A89" s="96">
        <v>57</v>
      </c>
      <c r="B89" s="96" t="s">
        <v>388</v>
      </c>
      <c r="C89" s="113">
        <v>0</v>
      </c>
      <c r="D89" s="123"/>
    </row>
    <row r="90" spans="1:4" ht="15">
      <c r="A90" s="96">
        <v>58</v>
      </c>
      <c r="B90" s="96" t="s">
        <v>389</v>
      </c>
      <c r="C90" s="45">
        <v>69.614000000000004</v>
      </c>
      <c r="D90" s="652"/>
    </row>
    <row r="91" spans="1:4" ht="15">
      <c r="A91" s="96">
        <v>59</v>
      </c>
      <c r="B91" s="96" t="s">
        <v>390</v>
      </c>
      <c r="C91" s="45">
        <v>512.76400000000001</v>
      </c>
      <c r="D91" s="652"/>
    </row>
    <row r="92" spans="1:4" ht="15">
      <c r="A92" s="96">
        <v>60</v>
      </c>
      <c r="B92" s="96" t="s">
        <v>391</v>
      </c>
      <c r="C92" s="45">
        <v>3411.1930000000002</v>
      </c>
      <c r="D92" s="652"/>
    </row>
    <row r="93" spans="1:4" ht="15">
      <c r="A93" s="729" t="s">
        <v>392</v>
      </c>
      <c r="B93" s="730"/>
      <c r="C93" s="730"/>
      <c r="D93" s="731"/>
    </row>
    <row r="94" spans="1:4">
      <c r="A94" s="41">
        <v>61</v>
      </c>
      <c r="B94" s="41" t="s">
        <v>393</v>
      </c>
      <c r="C94" s="43">
        <v>0.11300200000000001</v>
      </c>
      <c r="D94" s="115"/>
    </row>
    <row r="95" spans="1:4">
      <c r="A95" s="41">
        <v>62</v>
      </c>
      <c r="B95" s="41" t="s">
        <v>394</v>
      </c>
      <c r="C95" s="43">
        <v>0.129911</v>
      </c>
      <c r="D95" s="115"/>
    </row>
    <row r="96" spans="1:4">
      <c r="A96" s="41">
        <v>63</v>
      </c>
      <c r="B96" s="41" t="s">
        <v>395</v>
      </c>
      <c r="C96" s="43">
        <v>0.15031800000000001</v>
      </c>
      <c r="D96" s="115"/>
    </row>
    <row r="97" spans="1:4">
      <c r="A97" s="41">
        <v>64</v>
      </c>
      <c r="B97" s="41" t="s">
        <v>396</v>
      </c>
      <c r="C97" s="43">
        <v>7.7525999999999998E-2</v>
      </c>
      <c r="D97" s="115"/>
    </row>
    <row r="98" spans="1:4">
      <c r="A98" s="41">
        <v>65</v>
      </c>
      <c r="B98" s="41" t="s">
        <v>397</v>
      </c>
      <c r="C98" s="43">
        <v>2.5000000000000001E-2</v>
      </c>
      <c r="D98" s="115"/>
    </row>
    <row r="99" spans="1:4">
      <c r="A99" s="41">
        <v>66</v>
      </c>
      <c r="B99" s="41" t="s">
        <v>398</v>
      </c>
      <c r="C99" s="43">
        <v>4.95E-4</v>
      </c>
      <c r="D99" s="115"/>
    </row>
    <row r="100" spans="1:4" hidden="1">
      <c r="A100" s="41">
        <v>67</v>
      </c>
      <c r="B100" s="41" t="s">
        <v>399</v>
      </c>
      <c r="C100" s="43"/>
      <c r="D100" s="115"/>
    </row>
    <row r="101" spans="1:4" ht="28.5" hidden="1">
      <c r="A101" s="41" t="s">
        <v>400</v>
      </c>
      <c r="B101" s="41" t="s">
        <v>401</v>
      </c>
      <c r="C101" s="43"/>
      <c r="D101" s="115"/>
    </row>
    <row r="102" spans="1:4" ht="28.5">
      <c r="A102" s="41" t="s">
        <v>402</v>
      </c>
      <c r="B102" s="41" t="s">
        <v>403</v>
      </c>
      <c r="C102" s="43">
        <v>7.0309999999999999E-3</v>
      </c>
      <c r="D102" s="115"/>
    </row>
    <row r="103" spans="1:4" ht="30">
      <c r="A103" s="41">
        <v>68</v>
      </c>
      <c r="B103" s="96" t="s">
        <v>404</v>
      </c>
      <c r="C103" s="43">
        <v>5.7818000000000001E-2</v>
      </c>
      <c r="D103" s="115"/>
    </row>
    <row r="104" spans="1:4" hidden="1">
      <c r="A104" s="41">
        <v>69</v>
      </c>
      <c r="B104" s="41" t="s">
        <v>309</v>
      </c>
      <c r="C104" s="124"/>
      <c r="D104" s="117"/>
    </row>
    <row r="105" spans="1:4" hidden="1">
      <c r="A105" s="41">
        <v>70</v>
      </c>
      <c r="B105" s="41" t="s">
        <v>309</v>
      </c>
      <c r="C105" s="124"/>
      <c r="D105" s="117"/>
    </row>
    <row r="106" spans="1:4" hidden="1">
      <c r="A106" s="41">
        <v>71</v>
      </c>
      <c r="B106" s="41" t="s">
        <v>309</v>
      </c>
      <c r="C106" s="124"/>
      <c r="D106" s="117"/>
    </row>
    <row r="107" spans="1:4" ht="15">
      <c r="A107" s="729" t="s">
        <v>405</v>
      </c>
      <c r="B107" s="730"/>
      <c r="C107" s="730"/>
      <c r="D107" s="731"/>
    </row>
    <row r="108" spans="1:4" ht="42.75" hidden="1">
      <c r="A108" s="41">
        <v>72</v>
      </c>
      <c r="B108" s="41" t="s">
        <v>406</v>
      </c>
      <c r="C108" s="113">
        <v>0</v>
      </c>
      <c r="D108" s="46"/>
    </row>
    <row r="109" spans="1:4" ht="42.75">
      <c r="A109" s="41">
        <v>73</v>
      </c>
      <c r="B109" s="41" t="s">
        <v>407</v>
      </c>
      <c r="C109" s="113">
        <v>37.423999999999999</v>
      </c>
      <c r="D109" s="115"/>
    </row>
    <row r="110" spans="1:4" hidden="1">
      <c r="A110" s="41">
        <v>74</v>
      </c>
      <c r="B110" s="41" t="s">
        <v>309</v>
      </c>
      <c r="C110" s="113"/>
      <c r="D110" s="115"/>
    </row>
    <row r="111" spans="1:4" ht="28.5" hidden="1">
      <c r="A111" s="41">
        <v>75</v>
      </c>
      <c r="B111" s="41" t="s">
        <v>408</v>
      </c>
      <c r="C111" s="113">
        <v>0</v>
      </c>
      <c r="D111" s="115"/>
    </row>
    <row r="112" spans="1:4" ht="15" hidden="1">
      <c r="A112" s="729" t="s">
        <v>409</v>
      </c>
      <c r="B112" s="730"/>
      <c r="C112" s="730"/>
      <c r="D112" s="731"/>
    </row>
    <row r="113" spans="1:4" ht="28.5" hidden="1">
      <c r="A113" s="41">
        <v>76</v>
      </c>
      <c r="B113" s="41" t="s">
        <v>410</v>
      </c>
      <c r="C113" s="113">
        <v>0</v>
      </c>
      <c r="D113" s="115"/>
    </row>
    <row r="114" spans="1:4" hidden="1">
      <c r="A114" s="41">
        <v>77</v>
      </c>
      <c r="B114" s="41" t="s">
        <v>411</v>
      </c>
      <c r="C114" s="113">
        <v>0</v>
      </c>
      <c r="D114" s="115"/>
    </row>
    <row r="115" spans="1:4" ht="28.5" hidden="1">
      <c r="A115" s="41">
        <v>78</v>
      </c>
      <c r="B115" s="41" t="s">
        <v>412</v>
      </c>
      <c r="C115" s="113">
        <v>0</v>
      </c>
      <c r="D115" s="115"/>
    </row>
    <row r="116" spans="1:4" ht="28.5" hidden="1">
      <c r="A116" s="41">
        <v>79</v>
      </c>
      <c r="B116" s="41" t="s">
        <v>413</v>
      </c>
      <c r="C116" s="113">
        <v>0</v>
      </c>
      <c r="D116" s="115"/>
    </row>
    <row r="117" spans="1:4" ht="15" hidden="1">
      <c r="A117" s="729" t="s">
        <v>414</v>
      </c>
      <c r="B117" s="730"/>
      <c r="C117" s="730"/>
      <c r="D117" s="731"/>
    </row>
    <row r="118" spans="1:4" hidden="1">
      <c r="A118" s="41">
        <v>80</v>
      </c>
      <c r="B118" s="41" t="s">
        <v>415</v>
      </c>
      <c r="C118" s="113">
        <v>0</v>
      </c>
      <c r="D118" s="115"/>
    </row>
    <row r="119" spans="1:4" ht="28.5" hidden="1">
      <c r="A119" s="41">
        <v>81</v>
      </c>
      <c r="B119" s="41" t="s">
        <v>416</v>
      </c>
      <c r="C119" s="113">
        <v>0</v>
      </c>
      <c r="D119" s="108"/>
    </row>
    <row r="120" spans="1:4" hidden="1">
      <c r="A120" s="41">
        <v>82</v>
      </c>
      <c r="B120" s="41" t="s">
        <v>417</v>
      </c>
      <c r="C120" s="113">
        <v>0</v>
      </c>
      <c r="D120" s="115"/>
    </row>
    <row r="121" spans="1:4" ht="28.5" hidden="1">
      <c r="A121" s="41">
        <v>83</v>
      </c>
      <c r="B121" s="41" t="s">
        <v>418</v>
      </c>
      <c r="C121" s="113">
        <v>0</v>
      </c>
      <c r="D121" s="115"/>
    </row>
    <row r="122" spans="1:4" hidden="1">
      <c r="A122" s="41">
        <v>84</v>
      </c>
      <c r="B122" s="41" t="s">
        <v>419</v>
      </c>
      <c r="C122" s="113">
        <v>0</v>
      </c>
      <c r="D122" s="115"/>
    </row>
    <row r="123" spans="1:4" ht="28.5" hidden="1">
      <c r="A123" s="41">
        <v>85</v>
      </c>
      <c r="B123" s="41" t="s">
        <v>420</v>
      </c>
      <c r="C123" s="113">
        <v>0</v>
      </c>
      <c r="D123" s="115"/>
    </row>
    <row r="125" spans="1:4" ht="28.9" customHeight="1">
      <c r="A125" s="725" t="s">
        <v>421</v>
      </c>
      <c r="B125" s="725"/>
      <c r="C125" s="725"/>
      <c r="D125" s="725"/>
    </row>
    <row r="126" spans="1:4">
      <c r="A126" s="125"/>
      <c r="B126" s="125"/>
      <c r="C126" s="125"/>
      <c r="D126" s="125"/>
    </row>
    <row r="127" spans="1:4" ht="35.25" customHeight="1">
      <c r="A127" s="725" t="s">
        <v>1969</v>
      </c>
      <c r="B127" s="725"/>
      <c r="C127" s="725"/>
      <c r="D127" s="725"/>
    </row>
    <row r="128" spans="1:4">
      <c r="A128" s="703"/>
      <c r="B128" s="703"/>
      <c r="C128" s="703"/>
      <c r="D128" s="703"/>
    </row>
    <row r="129" spans="1:4" ht="69.75" customHeight="1">
      <c r="A129" s="725" t="s">
        <v>1967</v>
      </c>
      <c r="B129" s="725"/>
      <c r="C129" s="725"/>
      <c r="D129" s="725"/>
    </row>
    <row r="130" spans="1:4">
      <c r="A130" s="704"/>
      <c r="B130" s="705"/>
      <c r="C130" s="705"/>
      <c r="D130" s="705"/>
    </row>
    <row r="131" spans="1:4" ht="31.5" customHeight="1">
      <c r="A131" s="722" t="s">
        <v>1968</v>
      </c>
      <c r="B131" s="722"/>
      <c r="C131" s="722"/>
      <c r="D131" s="722"/>
    </row>
  </sheetData>
  <mergeCells count="15">
    <mergeCell ref="A131:D131"/>
    <mergeCell ref="A71:D71"/>
    <mergeCell ref="A6:B6"/>
    <mergeCell ref="A7:D7"/>
    <mergeCell ref="A19:D19"/>
    <mergeCell ref="A50:D50"/>
    <mergeCell ref="A60:D60"/>
    <mergeCell ref="A127:D127"/>
    <mergeCell ref="A129:D129"/>
    <mergeCell ref="A80:D80"/>
    <mergeCell ref="A93:D93"/>
    <mergeCell ref="A107:D107"/>
    <mergeCell ref="A112:D112"/>
    <mergeCell ref="A117:D117"/>
    <mergeCell ref="A125:D125"/>
  </mergeCells>
  <pageMargins left="0.7" right="0.7" top="0.75" bottom="0.75" header="0.3" footer="0.3"/>
  <pageSetup paperSize="9" scale="57" orientation="landscape" r:id="rId1"/>
  <rowBreaks count="1" manualBreakCount="1">
    <brk id="109"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dimension ref="A1:D25"/>
  <sheetViews>
    <sheetView zoomScaleNormal="100" workbookViewId="0">
      <selection activeCell="E7" sqref="E7"/>
    </sheetView>
  </sheetViews>
  <sheetFormatPr defaultColWidth="8.75" defaultRowHeight="14.25"/>
  <cols>
    <col min="1" max="1" width="55.75" customWidth="1"/>
    <col min="2" max="2" width="21.75" bestFit="1" customWidth="1"/>
    <col min="3" max="3" width="45.25" customWidth="1"/>
  </cols>
  <sheetData>
    <row r="1" spans="1:4" ht="18">
      <c r="A1" s="605" t="s">
        <v>1906</v>
      </c>
      <c r="B1" s="605"/>
    </row>
    <row r="4" spans="1:4" ht="15">
      <c r="A4" s="618" t="s">
        <v>1907</v>
      </c>
      <c r="B4" s="618" t="s">
        <v>1908</v>
      </c>
    </row>
    <row r="5" spans="1:4" ht="75">
      <c r="A5" s="620" t="s">
        <v>1909</v>
      </c>
      <c r="B5" s="621" t="s">
        <v>1910</v>
      </c>
      <c r="C5" s="620" t="s">
        <v>1911</v>
      </c>
    </row>
    <row r="6" spans="1:4" ht="15">
      <c r="A6" s="620" t="s">
        <v>1912</v>
      </c>
      <c r="B6" s="621" t="s">
        <v>1913</v>
      </c>
      <c r="C6" s="620" t="s">
        <v>1914</v>
      </c>
      <c r="D6" s="28"/>
    </row>
    <row r="7" spans="1:4" ht="75">
      <c r="A7" s="620" t="s">
        <v>1915</v>
      </c>
      <c r="B7" s="621" t="s">
        <v>1651</v>
      </c>
      <c r="C7" s="620" t="s">
        <v>1916</v>
      </c>
    </row>
    <row r="8" spans="1:4" ht="30">
      <c r="A8" s="620" t="s">
        <v>1917</v>
      </c>
      <c r="B8" s="621" t="s">
        <v>1918</v>
      </c>
      <c r="C8" s="620" t="s">
        <v>1919</v>
      </c>
    </row>
    <row r="9" spans="1:4" ht="30">
      <c r="A9" s="620" t="s">
        <v>1920</v>
      </c>
      <c r="B9" s="621" t="s">
        <v>1921</v>
      </c>
      <c r="C9" s="620" t="s">
        <v>1922</v>
      </c>
    </row>
    <row r="10" spans="1:4" s="1" customFormat="1" ht="15">
      <c r="A10" s="628" t="s">
        <v>1923</v>
      </c>
      <c r="B10" s="629" t="s">
        <v>1924</v>
      </c>
      <c r="C10" s="628" t="s">
        <v>1925</v>
      </c>
    </row>
    <row r="11" spans="1:4" ht="15">
      <c r="A11" s="620" t="s">
        <v>1926</v>
      </c>
      <c r="B11" s="621" t="s">
        <v>1927</v>
      </c>
      <c r="C11" s="620" t="s">
        <v>1928</v>
      </c>
    </row>
    <row r="12" spans="1:4" s="1" customFormat="1" ht="90">
      <c r="A12" s="628" t="s">
        <v>1929</v>
      </c>
      <c r="B12" s="629" t="s">
        <v>1930</v>
      </c>
      <c r="C12" s="628" t="s">
        <v>1931</v>
      </c>
    </row>
    <row r="13" spans="1:4" ht="60">
      <c r="A13" s="620" t="s">
        <v>1932</v>
      </c>
      <c r="B13" s="621" t="s">
        <v>1933</v>
      </c>
      <c r="C13" s="620" t="s">
        <v>1934</v>
      </c>
    </row>
    <row r="14" spans="1:4" s="1" customFormat="1" ht="30">
      <c r="A14" s="628" t="s">
        <v>1935</v>
      </c>
      <c r="B14" s="629" t="s">
        <v>1936</v>
      </c>
      <c r="C14" s="628" t="s">
        <v>1937</v>
      </c>
    </row>
    <row r="15" spans="1:4" ht="165">
      <c r="A15" s="620" t="s">
        <v>1938</v>
      </c>
      <c r="B15" s="621" t="s">
        <v>1793</v>
      </c>
      <c r="C15" s="620" t="s">
        <v>1939</v>
      </c>
    </row>
    <row r="16" spans="1:4" ht="30">
      <c r="A16" s="620" t="s">
        <v>1940</v>
      </c>
      <c r="B16" s="621" t="s">
        <v>1941</v>
      </c>
      <c r="C16" s="620" t="s">
        <v>1942</v>
      </c>
    </row>
    <row r="17" spans="1:3" ht="30">
      <c r="A17" s="620" t="s">
        <v>1943</v>
      </c>
      <c r="B17" s="621" t="s">
        <v>1944</v>
      </c>
      <c r="C17" s="620" t="s">
        <v>1945</v>
      </c>
    </row>
    <row r="18" spans="1:3" ht="30">
      <c r="A18" s="620" t="s">
        <v>1946</v>
      </c>
      <c r="B18" s="621" t="s">
        <v>1903</v>
      </c>
      <c r="C18" s="621" t="s">
        <v>1947</v>
      </c>
    </row>
    <row r="19" spans="1:3" ht="30">
      <c r="A19" s="620" t="s">
        <v>1948</v>
      </c>
      <c r="B19" s="621" t="s">
        <v>1743</v>
      </c>
      <c r="C19" s="620" t="s">
        <v>1949</v>
      </c>
    </row>
    <row r="20" spans="1:3" ht="30">
      <c r="A20" s="620" t="s">
        <v>1950</v>
      </c>
      <c r="B20" s="621" t="s">
        <v>1951</v>
      </c>
      <c r="C20" s="621" t="s">
        <v>1952</v>
      </c>
    </row>
    <row r="21" spans="1:3" ht="30">
      <c r="A21" s="620" t="s">
        <v>1953</v>
      </c>
      <c r="B21" s="621" t="s">
        <v>1954</v>
      </c>
      <c r="C21" s="621" t="s">
        <v>1952</v>
      </c>
    </row>
    <row r="22" spans="1:3" ht="15">
      <c r="A22" s="620" t="s">
        <v>1955</v>
      </c>
      <c r="B22" s="621" t="s">
        <v>1956</v>
      </c>
      <c r="C22" s="621" t="s">
        <v>1952</v>
      </c>
    </row>
    <row r="23" spans="1:3" ht="15">
      <c r="A23" s="620" t="s">
        <v>1957</v>
      </c>
      <c r="B23" s="621" t="s">
        <v>1958</v>
      </c>
      <c r="C23" s="621" t="s">
        <v>1952</v>
      </c>
    </row>
    <row r="24" spans="1:3" ht="120">
      <c r="A24" s="620" t="s">
        <v>1959</v>
      </c>
      <c r="B24" s="620" t="s">
        <v>1960</v>
      </c>
      <c r="C24" s="620" t="s">
        <v>1961</v>
      </c>
    </row>
    <row r="25" spans="1:3" ht="15">
      <c r="A25" s="620" t="s">
        <v>1962</v>
      </c>
      <c r="B25" s="214"/>
      <c r="C25" s="214"/>
    </row>
  </sheetData>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dimension ref="A1:C4"/>
  <sheetViews>
    <sheetView workbookViewId="0"/>
  </sheetViews>
  <sheetFormatPr defaultColWidth="7.625" defaultRowHeight="18" customHeight="1"/>
  <cols>
    <col min="1" max="1" width="9.875" style="90" bestFit="1" customWidth="1"/>
    <col min="2" max="2" width="68.875" customWidth="1"/>
  </cols>
  <sheetData>
    <row r="1" spans="1:3" s="101" customFormat="1" ht="15">
      <c r="A1" s="21">
        <v>2</v>
      </c>
      <c r="B1" s="13" t="s">
        <v>13</v>
      </c>
      <c r="C1" s="100"/>
    </row>
    <row r="2" spans="1:3" s="101" customFormat="1" ht="15">
      <c r="A2" s="104" t="s">
        <v>18</v>
      </c>
      <c r="B2" s="127" t="s">
        <v>19</v>
      </c>
      <c r="C2" s="100"/>
    </row>
    <row r="3" spans="1:3" ht="28.5">
      <c r="A3" s="6" t="s">
        <v>20</v>
      </c>
      <c r="B3" s="7" t="s">
        <v>21</v>
      </c>
      <c r="C3" s="99"/>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pageSetup paperSize="9" orientation="landscape" r:id="rId1"/>
  <ignoredErrors>
    <ignoredError sqref="A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8" ma:contentTypeDescription="Luo uusi asiakirja." ma:contentTypeScope="" ma:versionID="ca6f3e17ba257a0d08251cf287383611">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c4d4dfbc1232b146dd8314836ff29e0c"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E14779-EF5C-4303-B7BC-8E34CBCF1932}">
  <ds:schemaRefs>
    <ds:schemaRef ds:uri="http://purl.org/dc/elements/1.1/"/>
    <ds:schemaRef ds:uri="ec4db339-b1af-421b-bf54-92e4d128d3af"/>
    <ds:schemaRef ds:uri="http://purl.org/dc/dcmitype/"/>
    <ds:schemaRef ds:uri="3eacd2dc-ac3e-438d-bfa8-7cc94f95524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A06DD4C-46A4-4708-970C-B716D99DDBA2}"/>
</file>

<file path=customXml/itemProps3.xml><?xml version="1.0" encoding="utf-8"?>
<ds:datastoreItem xmlns:ds="http://schemas.openxmlformats.org/officeDocument/2006/customXml" ds:itemID="{FDD640B2-A280-4323-924D-C970E60CD2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17</vt:i4>
      </vt:variant>
    </vt:vector>
  </HeadingPairs>
  <TitlesOfParts>
    <vt:vector size="97" baseType="lpstr">
      <vt:lpstr>Index</vt:lpstr>
      <vt:lpstr>Risk management</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3.2 Credit quality</vt:lpstr>
      <vt:lpstr>Table 3.2.1</vt:lpstr>
      <vt:lpstr>3.3 Forborne exposures</vt:lpstr>
      <vt:lpstr>Table 3.3.1</vt:lpstr>
      <vt:lpstr>Table 3.3.2</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Counterparty credit risk</vt:lpstr>
      <vt:lpstr>Table 3.7.2</vt:lpstr>
      <vt:lpstr>Table 3.7.3</vt:lpstr>
      <vt:lpstr>Table 3.7.4</vt:lpstr>
      <vt:lpstr>Table 3.7.5</vt:lpstr>
      <vt:lpstr>Table 3.7.6</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7.2.2</vt:lpstr>
      <vt:lpstr>Table 7.2.3</vt:lpstr>
      <vt:lpstr>8 Remuneration</vt:lpstr>
      <vt:lpstr>Table 8.1.2</vt:lpstr>
      <vt:lpstr>Table 8.1.3</vt:lpstr>
      <vt:lpstr>Table 8.1.4</vt:lpstr>
      <vt:lpstr>Table 8.1.5</vt:lpstr>
      <vt:lpstr>9 Other disclosures</vt:lpstr>
      <vt:lpstr>9.1 Scope of application</vt:lpstr>
      <vt:lpstr>Table 9.1.1</vt:lpstr>
      <vt:lpstr>Table 9.1.2</vt:lpstr>
      <vt:lpstr>Table 9.1.3</vt:lpstr>
      <vt:lpstr>Table 9.1.4</vt:lpstr>
      <vt:lpstr>10 Requirements</vt:lpstr>
      <vt:lpstr>Table 10.1</vt:lpstr>
      <vt:lpstr>Table 10.2</vt:lpstr>
      <vt:lpstr>'3 Credit and credit risk m'!Print_Area</vt:lpstr>
      <vt:lpstr>'3.1 General information'!Print_Area</vt:lpstr>
      <vt:lpstr>'3.3 Forborne exposures'!Print_Area</vt:lpstr>
      <vt:lpstr>'3.5 Credit risk in SA and IRB'!Print_Area</vt:lpstr>
      <vt:lpstr>'6 Interest rate risk in BB'!Print_Area</vt:lpstr>
      <vt:lpstr>'7 Funding&amp;Liquidity risk'!Print_Area</vt:lpstr>
      <vt:lpstr>'7.1 Liquidity requirements'!Print_Area</vt:lpstr>
      <vt:lpstr>'7.2 Asset Encumbrance'!Print_Area</vt:lpstr>
      <vt:lpstr>'8 Remuneration'!Print_Area</vt:lpstr>
      <vt:lpstr>Index!Print_Area</vt:lpstr>
      <vt:lpstr>'Table 3.1.6'!Print_Area</vt:lpstr>
      <vt:lpstr>'Table 3.3.1'!Print_Area</vt:lpstr>
      <vt:lpstr>'Table 3.3.2'!Print_Area</vt:lpstr>
      <vt:lpstr>'Table 7.1.2'!Print_Area</vt:lpstr>
      <vt:lpstr>'Table 8.1.2'!Print_Area</vt:lpstr>
      <vt:lpstr>'Table 9.1.2'!Print_Area</vt:lpstr>
      <vt:lpstr>'Table 9.1.3'!Print_Area</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Nieminen Valtteri</cp:lastModifiedBy>
  <cp:revision/>
  <cp:lastPrinted>2024-03-05T08:40:20Z</cp:lastPrinted>
  <dcterms:created xsi:type="dcterms:W3CDTF">2021-12-16T12:20:57Z</dcterms:created>
  <dcterms:modified xsi:type="dcterms:W3CDTF">2024-03-21T07:17:48Z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