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rporate\2022\Share buy back programs June 2022\"/>
    </mc:Choice>
  </mc:AlternateContent>
  <xr:revisionPtr revIDLastSave="0" documentId="8_{B326949D-07E7-4A54-9A5B-9D1F9BB1F60B}" xr6:coauthVersionLast="47" xr6:coauthVersionMax="47" xr10:uidLastSave="{00000000-0000-0000-0000-000000000000}"/>
  <bookViews>
    <workbookView xWindow="-28920" yWindow="-120" windowWidth="29040" windowHeight="15840" tabRatio="688" activeTab="1" xr2:uid="{927CDAB1-8791-4CBD-9D69-70C428871F07}"/>
  </bookViews>
  <sheets>
    <sheet name="Overview - Nasdaq Iceland" sheetId="1" r:id="rId1"/>
    <sheet name="Overview - Euronext Amsterdam" sheetId="5" r:id="rId2"/>
    <sheet name="Nasdaq Icel. 8-10 Jun" sheetId="7" r:id="rId3"/>
    <sheet name="Euronext Ams. 8-10 Jun" sheetId="8" r:id="rId4"/>
    <sheet name="Nasdaq Icel. 1-7 Jun" sheetId="3" r:id="rId5"/>
    <sheet name="Euronext Ams. 2-7 Jun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5" l="1"/>
  <c r="B21" i="5"/>
  <c r="D20" i="5"/>
  <c r="F20" i="5"/>
  <c r="B20" i="5"/>
  <c r="C83" i="8"/>
  <c r="E83" i="8"/>
  <c r="D21" i="5" l="1"/>
  <c r="D22" i="1" l="1"/>
  <c r="D19" i="1"/>
  <c r="D20" i="1"/>
  <c r="D21" i="1"/>
  <c r="F21" i="1"/>
  <c r="F20" i="1"/>
  <c r="F19" i="1"/>
  <c r="B21" i="1"/>
  <c r="B20" i="1"/>
  <c r="B19" i="1"/>
  <c r="E29" i="7"/>
  <c r="C29" i="7"/>
  <c r="E23" i="7"/>
  <c r="F19" i="5"/>
  <c r="D19" i="5" s="1"/>
  <c r="B19" i="5"/>
  <c r="B22" i="5" s="1"/>
  <c r="C32" i="3"/>
  <c r="E32" i="3"/>
  <c r="F18" i="1"/>
  <c r="B18" i="1"/>
  <c r="E134" i="6"/>
  <c r="C134" i="6"/>
  <c r="F17" i="1"/>
  <c r="B17" i="1"/>
  <c r="A17" i="1"/>
  <c r="F16" i="1"/>
  <c r="B16" i="1"/>
  <c r="A16" i="1"/>
  <c r="F15" i="1"/>
  <c r="B15" i="1"/>
  <c r="A15" i="1"/>
  <c r="F18" i="5"/>
  <c r="B18" i="5"/>
  <c r="A18" i="5"/>
  <c r="F17" i="5"/>
  <c r="B17" i="5"/>
  <c r="A17" i="5"/>
  <c r="F16" i="5"/>
  <c r="B16" i="5"/>
  <c r="A16" i="5"/>
  <c r="F15" i="5"/>
  <c r="B15" i="5"/>
  <c r="A15" i="5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F22" i="5" l="1"/>
  <c r="D22" i="5" s="1"/>
  <c r="F22" i="1"/>
  <c r="B22" i="1"/>
  <c r="D16" i="1"/>
  <c r="D17" i="1"/>
  <c r="D18" i="1"/>
  <c r="D15" i="1"/>
  <c r="D18" i="5"/>
  <c r="D16" i="5"/>
  <c r="D17" i="5"/>
  <c r="D15" i="5"/>
</calcChain>
</file>

<file path=xl/sharedStrings.xml><?xml version="1.0" encoding="utf-8"?>
<sst xmlns="http://schemas.openxmlformats.org/spreadsheetml/2006/main" count="58" uniqueCount="27">
  <si>
    <t>Share buy-back program</t>
  </si>
  <si>
    <t>Start date:</t>
  </si>
  <si>
    <t>Maximum purchase price of share buy-back (ISK)</t>
  </si>
  <si>
    <t>Maximum size of share buy-back (shares):</t>
  </si>
  <si>
    <t>Trade date</t>
  </si>
  <si>
    <t>Trading venue:</t>
  </si>
  <si>
    <t>Nasdaq Iceland</t>
  </si>
  <si>
    <t>1 June 2022</t>
  </si>
  <si>
    <t>Purchase price (ISK)</t>
  </si>
  <si>
    <t>Average price per share (ISK)</t>
  </si>
  <si>
    <t>2 June 2022</t>
  </si>
  <si>
    <t>Euronext Amsterdam</t>
  </si>
  <si>
    <t>Average price per share (EUR)</t>
  </si>
  <si>
    <t>Purchase price (EUR)</t>
  </si>
  <si>
    <t>Share buy-back program - trading details</t>
  </si>
  <si>
    <t>Number of shares</t>
  </si>
  <si>
    <t>Price (ISK)</t>
  </si>
  <si>
    <t>Date</t>
  </si>
  <si>
    <t>Time (GMT)</t>
  </si>
  <si>
    <t>10:54.45</t>
  </si>
  <si>
    <t>11.11:38</t>
  </si>
  <si>
    <t>Trading venue: Nasdaq Iceland</t>
  </si>
  <si>
    <t>Trading venue: Euronext Amsterdam</t>
  </si>
  <si>
    <t>Total</t>
  </si>
  <si>
    <t>Maximum purchase price of share buy-back (EUR):</t>
  </si>
  <si>
    <t>Time (CET)</t>
  </si>
  <si>
    <t>Price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</si>
</sst>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_-* #,##0\ _k_r_._-;\-* #,##0\ _k_r_._-;_-* &quot;-&quot;\ _k_r_._-;_-@_-"/>
    <numFmt numFmtId="165" formatCode="_(* #,##0_);_(* \(#,##0\);_(* &quot;-&quot;??_);_(@_)"/>
    <numFmt numFmtId="166" formatCode="_(&quot;$&quot;* #,##0.00_);_(&quot;$&quot;* \(#,##0.00\);_(&quot;$&quot;* &quot;-&quot;??_);_(@_)"/>
    <numFmt numFmtId="167" formatCode="[$-F400]h:mm:ss\ AM/PM"/>
    <numFmt numFmtId="168" formatCode="_-* #,##0.0000\ _k_r_-;\-* #,##0.0000\ _k_r_-;_-* &quot;-&quot;??\ _k_r_-;_-@_-"/>
    <numFmt numFmtId="169" formatCode="_-* #,##0.00_-;\-* #,##0.00_-;_-* &quot;-&quot;_-;_-@_-"/>
    <numFmt numFmtId="170" formatCode="_ &quot;€&quot;\ * #,##0.00_ ;_ &quot;€&quot;\ * \-#,##0.00_ ;_ &quot;€&quot;\ * &quot;-&quot;??_ ;_ @_ "/>
    <numFmt numFmtId="171" formatCode="_ * #,##0.00_ ;_ * \-#,##0.00_ ;_ * &quot;-&quot;??_ ;_ @_ "/>
  </numFmts>
  <fonts count="33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0"/>
      <color theme="1"/>
      <name val="Arial"/>
      <family val="2"/>
    </font>
    <font>
      <b/>
      <sz val="14"/>
      <color theme="4" tint="-0.499984740745262"/>
      <name val="Arial"/>
      <family val="2"/>
    </font>
    <font>
      <b/>
      <sz val="11"/>
      <color theme="4" tint="-0.499984740745262"/>
      <name val="Arial"/>
      <family val="2"/>
    </font>
    <font>
      <b/>
      <sz val="10"/>
      <color theme="4" tint="-0.499984740745262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Myriad Roman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Lato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11">
    <xf numFmtId="0" fontId="0" fillId="0" borderId="0"/>
    <xf numFmtId="41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7" fillId="0" borderId="0"/>
    <xf numFmtId="0" fontId="15" fillId="0" borderId="0"/>
    <xf numFmtId="43" fontId="15" fillId="0" borderId="0" applyFont="0" applyFill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7" fillId="3" borderId="0" applyNumberFormat="0" applyBorder="0" applyAlignment="0" applyProtection="0"/>
    <xf numFmtId="0" fontId="18" fillId="6" borderId="4" applyNumberFormat="0" applyAlignment="0" applyProtection="0"/>
    <xf numFmtId="0" fontId="19" fillId="7" borderId="7" applyNumberFormat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2" borderId="0" applyNumberFormat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5" borderId="4" applyNumberFormat="0" applyAlignment="0" applyProtection="0"/>
    <xf numFmtId="0" fontId="24" fillId="0" borderId="6" applyNumberFormat="0" applyFill="0" applyAlignment="0" applyProtection="0"/>
    <xf numFmtId="0" fontId="25" fillId="4" borderId="0" applyNumberFormat="0" applyBorder="0" applyAlignment="0" applyProtection="0"/>
    <xf numFmtId="0" fontId="13" fillId="8" borderId="8" applyNumberFormat="0" applyFont="0" applyAlignment="0" applyProtection="0"/>
    <xf numFmtId="0" fontId="26" fillId="6" borderId="5" applyNumberFormat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9" fillId="0" borderId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5" fillId="0" borderId="0"/>
    <xf numFmtId="0" fontId="32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43" fontId="13" fillId="0" borderId="0" applyFont="0" applyFill="0" applyBorder="0" applyAlignment="0" applyProtection="0"/>
    <xf numFmtId="0" fontId="13" fillId="8" borderId="8" applyNumberFormat="0" applyFon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14" fillId="0" borderId="0" applyFont="0" applyFill="0" applyBorder="0" applyAlignment="0" applyProtection="0"/>
  </cellStyleXfs>
  <cellXfs count="95">
    <xf numFmtId="0" fontId="0" fillId="0" borderId="0" xfId="0"/>
    <xf numFmtId="0" fontId="5" fillId="33" borderId="10" xfId="0" applyFont="1" applyFill="1" applyBorder="1" applyAlignment="1">
      <alignment horizontal="right" wrapText="1"/>
    </xf>
    <xf numFmtId="14" fontId="0" fillId="33" borderId="0" xfId="0" applyNumberFormat="1" applyFill="1" applyAlignment="1">
      <alignment horizontal="left"/>
    </xf>
    <xf numFmtId="0" fontId="3" fillId="33" borderId="11" xfId="0" applyFont="1" applyFill="1" applyBorder="1" applyAlignment="1">
      <alignment horizontal="left"/>
    </xf>
    <xf numFmtId="164" fontId="0" fillId="33" borderId="10" xfId="0" applyNumberFormat="1" applyFill="1" applyBorder="1" applyAlignment="1">
      <alignment horizontal="right"/>
    </xf>
    <xf numFmtId="41" fontId="6" fillId="33" borderId="0" xfId="1" applyFont="1" applyFill="1"/>
    <xf numFmtId="43" fontId="1" fillId="33" borderId="0" xfId="168" applyNumberFormat="1" applyFont="1" applyFill="1" applyAlignment="1">
      <alignment horizontal="right"/>
    </xf>
    <xf numFmtId="4" fontId="1" fillId="33" borderId="0" xfId="168" applyNumberFormat="1" applyFont="1" applyFill="1" applyAlignment="1">
      <alignment vertical="center"/>
    </xf>
    <xf numFmtId="165" fontId="1" fillId="33" borderId="10" xfId="168" applyNumberFormat="1" applyFont="1" applyFill="1" applyBorder="1" applyAlignment="1">
      <alignment horizontal="right"/>
    </xf>
    <xf numFmtId="3" fontId="0" fillId="33" borderId="0" xfId="0" applyNumberFormat="1" applyFill="1"/>
    <xf numFmtId="41" fontId="0" fillId="33" borderId="10" xfId="1" applyFont="1" applyFill="1" applyBorder="1"/>
    <xf numFmtId="3" fontId="0" fillId="33" borderId="10" xfId="0" applyNumberFormat="1" applyFill="1" applyBorder="1"/>
    <xf numFmtId="41" fontId="3" fillId="33" borderId="11" xfId="0" applyNumberFormat="1" applyFont="1" applyFill="1" applyBorder="1"/>
    <xf numFmtId="3" fontId="3" fillId="33" borderId="11" xfId="0" applyNumberFormat="1" applyFont="1" applyFill="1" applyBorder="1"/>
    <xf numFmtId="0" fontId="6" fillId="33" borderId="0" xfId="0" applyFont="1" applyFill="1" applyAlignment="1">
      <alignment horizontal="right"/>
    </xf>
    <xf numFmtId="41" fontId="0" fillId="33" borderId="0" xfId="0" applyNumberFormat="1" applyFill="1"/>
    <xf numFmtId="164" fontId="3" fillId="33" borderId="11" xfId="0" applyNumberFormat="1" applyFont="1" applyFill="1" applyBorder="1"/>
    <xf numFmtId="41" fontId="0" fillId="33" borderId="0" xfId="1" applyFont="1" applyFill="1" applyAlignment="1">
      <alignment horizontal="center"/>
    </xf>
    <xf numFmtId="165" fontId="1" fillId="33" borderId="0" xfId="168" applyNumberFormat="1" applyFont="1" applyFill="1" applyAlignment="1">
      <alignment horizontal="right"/>
    </xf>
    <xf numFmtId="41" fontId="0" fillId="33" borderId="0" xfId="1" applyFont="1" applyFill="1"/>
    <xf numFmtId="21" fontId="0" fillId="33" borderId="10" xfId="0" applyNumberFormat="1" applyFill="1" applyBorder="1" applyAlignment="1">
      <alignment horizontal="left"/>
    </xf>
    <xf numFmtId="165" fontId="3" fillId="33" borderId="11" xfId="0" applyNumberFormat="1" applyFont="1" applyFill="1" applyBorder="1"/>
    <xf numFmtId="41" fontId="6" fillId="33" borderId="0" xfId="1" applyFont="1" applyFill="1" applyAlignment="1">
      <alignment horizontal="left"/>
    </xf>
    <xf numFmtId="167" fontId="1" fillId="33" borderId="10" xfId="2" applyNumberFormat="1" applyFont="1" applyFill="1" applyBorder="1" applyAlignment="1">
      <alignment horizontal="right"/>
    </xf>
    <xf numFmtId="0" fontId="0" fillId="33" borderId="0" xfId="0" applyFill="1" applyAlignment="1">
      <alignment horizontal="left"/>
    </xf>
    <xf numFmtId="2" fontId="0" fillId="33" borderId="0" xfId="0" applyNumberFormat="1" applyFill="1"/>
    <xf numFmtId="164" fontId="0" fillId="33" borderId="0" xfId="0" applyNumberFormat="1" applyFill="1" applyAlignment="1">
      <alignment horizontal="right"/>
    </xf>
    <xf numFmtId="0" fontId="5" fillId="33" borderId="0" xfId="0" applyFont="1" applyFill="1"/>
    <xf numFmtId="14" fontId="0" fillId="33" borderId="10" xfId="0" applyNumberFormat="1" applyFill="1" applyBorder="1" applyAlignment="1">
      <alignment horizontal="left"/>
    </xf>
    <xf numFmtId="167" fontId="1" fillId="33" borderId="0" xfId="2" applyNumberFormat="1" applyFont="1" applyFill="1" applyAlignment="1">
      <alignment horizontal="right"/>
    </xf>
    <xf numFmtId="0" fontId="5" fillId="33" borderId="10" xfId="0" applyFont="1" applyFill="1" applyBorder="1" applyAlignment="1">
      <alignment wrapText="1"/>
    </xf>
    <xf numFmtId="4" fontId="3" fillId="33" borderId="11" xfId="0" applyNumberFormat="1" applyFont="1" applyFill="1" applyBorder="1"/>
    <xf numFmtId="0" fontId="0" fillId="33" borderId="11" xfId="0" applyFill="1" applyBorder="1"/>
    <xf numFmtId="41" fontId="3" fillId="33" borderId="11" xfId="1" applyFont="1" applyFill="1" applyBorder="1"/>
    <xf numFmtId="0" fontId="0" fillId="33" borderId="0" xfId="0" applyFill="1"/>
    <xf numFmtId="14" fontId="0" fillId="33" borderId="0" xfId="0" applyNumberFormat="1" applyFill="1" applyBorder="1" applyAlignment="1">
      <alignment horizontal="left"/>
    </xf>
    <xf numFmtId="2" fontId="3" fillId="33" borderId="11" xfId="0" applyNumberFormat="1" applyFont="1" applyFill="1" applyBorder="1"/>
    <xf numFmtId="4" fontId="1" fillId="33" borderId="10" xfId="168" applyNumberFormat="1" applyFont="1" applyFill="1" applyBorder="1" applyAlignment="1">
      <alignment vertical="center"/>
    </xf>
    <xf numFmtId="0" fontId="4" fillId="33" borderId="0" xfId="0" applyFont="1" applyFill="1"/>
    <xf numFmtId="41" fontId="0" fillId="33" borderId="10" xfId="1" applyFont="1" applyFill="1" applyBorder="1" applyAlignment="1">
      <alignment horizontal="center"/>
    </xf>
    <xf numFmtId="0" fontId="5" fillId="33" borderId="10" xfId="0" applyFont="1" applyFill="1" applyBorder="1" applyAlignment="1">
      <alignment horizontal="center" wrapText="1"/>
    </xf>
    <xf numFmtId="21" fontId="0" fillId="33" borderId="0" xfId="0" applyNumberFormat="1" applyFill="1" applyAlignment="1">
      <alignment horizontal="left"/>
    </xf>
    <xf numFmtId="0" fontId="6" fillId="33" borderId="0" xfId="0" applyFont="1" applyFill="1"/>
    <xf numFmtId="0" fontId="3" fillId="33" borderId="11" xfId="0" applyFont="1" applyFill="1" applyBorder="1"/>
    <xf numFmtId="43" fontId="1" fillId="33" borderId="10" xfId="168" applyNumberFormat="1" applyFont="1" applyFill="1" applyBorder="1" applyAlignment="1">
      <alignment horizontal="right"/>
    </xf>
    <xf numFmtId="3" fontId="0" fillId="33" borderId="0" xfId="0" applyNumberFormat="1" applyFill="1" applyAlignment="1">
      <alignment horizontal="right"/>
    </xf>
    <xf numFmtId="3" fontId="0" fillId="33" borderId="10" xfId="0" applyNumberFormat="1" applyFill="1" applyBorder="1" applyAlignment="1">
      <alignment horizontal="right"/>
    </xf>
    <xf numFmtId="41" fontId="0" fillId="33" borderId="0" xfId="0" applyNumberFormat="1" applyFill="1" applyBorder="1"/>
    <xf numFmtId="168" fontId="0" fillId="33" borderId="0" xfId="0" applyNumberFormat="1" applyFill="1" applyAlignment="1">
      <alignment horizontal="right"/>
    </xf>
    <xf numFmtId="168" fontId="0" fillId="33" borderId="10" xfId="0" applyNumberFormat="1" applyFill="1" applyBorder="1" applyAlignment="1">
      <alignment horizontal="right"/>
    </xf>
    <xf numFmtId="168" fontId="3" fillId="33" borderId="11" xfId="0" applyNumberFormat="1" applyFont="1" applyFill="1" applyBorder="1" applyAlignment="1">
      <alignment horizontal="right"/>
    </xf>
    <xf numFmtId="167" fontId="1" fillId="0" borderId="10" xfId="2" applyNumberFormat="1" applyFont="1" applyBorder="1" applyAlignment="1">
      <alignment horizontal="right"/>
    </xf>
    <xf numFmtId="167" fontId="1" fillId="33" borderId="0" xfId="2" applyNumberFormat="1" applyFont="1" applyFill="1" applyBorder="1" applyAlignment="1">
      <alignment horizontal="right"/>
    </xf>
    <xf numFmtId="165" fontId="1" fillId="33" borderId="0" xfId="168" applyNumberFormat="1" applyFont="1" applyFill="1" applyBorder="1" applyAlignment="1">
      <alignment horizontal="right"/>
    </xf>
    <xf numFmtId="43" fontId="1" fillId="33" borderId="0" xfId="168" applyNumberFormat="1" applyFont="1" applyFill="1" applyBorder="1" applyAlignment="1">
      <alignment horizontal="right"/>
    </xf>
    <xf numFmtId="4" fontId="1" fillId="33" borderId="0" xfId="168" applyNumberFormat="1" applyFont="1" applyFill="1" applyBorder="1" applyAlignment="1">
      <alignment vertical="center"/>
    </xf>
    <xf numFmtId="167" fontId="1" fillId="0" borderId="0" xfId="2" applyNumberFormat="1" applyFont="1" applyBorder="1" applyAlignment="1">
      <alignment horizontal="right"/>
    </xf>
    <xf numFmtId="169" fontId="1" fillId="33" borderId="0" xfId="1" applyNumberFormat="1" applyFont="1" applyFill="1" applyAlignment="1">
      <alignment vertical="center"/>
    </xf>
    <xf numFmtId="169" fontId="1" fillId="33" borderId="10" xfId="1" applyNumberFormat="1" applyFont="1" applyFill="1" applyBorder="1" applyAlignment="1">
      <alignment vertical="center"/>
    </xf>
    <xf numFmtId="41" fontId="0" fillId="33" borderId="0" xfId="1" applyFont="1" applyFill="1" applyBorder="1"/>
    <xf numFmtId="168" fontId="0" fillId="33" borderId="0" xfId="0" applyNumberFormat="1" applyFill="1" applyBorder="1" applyAlignment="1">
      <alignment horizontal="right"/>
    </xf>
    <xf numFmtId="3" fontId="0" fillId="33" borderId="0" xfId="0" applyNumberFormat="1" applyFill="1" applyBorder="1"/>
    <xf numFmtId="21" fontId="30" fillId="33" borderId="0" xfId="0" applyNumberFormat="1" applyFont="1" applyFill="1" applyAlignment="1">
      <alignment horizontal="center"/>
    </xf>
    <xf numFmtId="3" fontId="30" fillId="33" borderId="0" xfId="0" applyNumberFormat="1" applyFont="1" applyFill="1" applyAlignment="1">
      <alignment horizontal="center"/>
    </xf>
    <xf numFmtId="14" fontId="0" fillId="33" borderId="12" xfId="0" applyNumberFormat="1" applyFill="1" applyBorder="1" applyAlignment="1">
      <alignment horizontal="left"/>
    </xf>
    <xf numFmtId="21" fontId="30" fillId="33" borderId="12" xfId="0" applyNumberFormat="1" applyFont="1" applyFill="1" applyBorder="1" applyAlignment="1">
      <alignment horizontal="center"/>
    </xf>
    <xf numFmtId="3" fontId="30" fillId="33" borderId="12" xfId="0" applyNumberFormat="1" applyFont="1" applyFill="1" applyBorder="1" applyAlignment="1">
      <alignment horizontal="center"/>
    </xf>
    <xf numFmtId="1" fontId="30" fillId="33" borderId="12" xfId="0" applyNumberFormat="1" applyFont="1" applyFill="1" applyBorder="1" applyAlignment="1">
      <alignment horizontal="center"/>
    </xf>
    <xf numFmtId="21" fontId="30" fillId="33" borderId="0" xfId="0" applyNumberFormat="1" applyFont="1" applyFill="1" applyBorder="1" applyAlignment="1">
      <alignment horizontal="center"/>
    </xf>
    <xf numFmtId="3" fontId="30" fillId="33" borderId="0" xfId="0" applyNumberFormat="1" applyFont="1" applyFill="1" applyBorder="1" applyAlignment="1">
      <alignment horizontal="center"/>
    </xf>
    <xf numFmtId="1" fontId="30" fillId="33" borderId="0" xfId="0" applyNumberFormat="1" applyFont="1" applyFill="1" applyBorder="1" applyAlignment="1">
      <alignment horizontal="center"/>
    </xf>
    <xf numFmtId="21" fontId="30" fillId="33" borderId="10" xfId="0" applyNumberFormat="1" applyFont="1" applyFill="1" applyBorder="1" applyAlignment="1">
      <alignment horizontal="center"/>
    </xf>
    <xf numFmtId="3" fontId="30" fillId="33" borderId="10" xfId="0" applyNumberFormat="1" applyFont="1" applyFill="1" applyBorder="1" applyAlignment="1">
      <alignment horizontal="center"/>
    </xf>
    <xf numFmtId="1" fontId="30" fillId="33" borderId="10" xfId="0" applyNumberFormat="1" applyFont="1" applyFill="1" applyBorder="1" applyAlignment="1">
      <alignment horizontal="center"/>
    </xf>
    <xf numFmtId="0" fontId="30" fillId="33" borderId="0" xfId="0" applyFont="1" applyFill="1" applyAlignment="1">
      <alignment horizontal="center"/>
    </xf>
    <xf numFmtId="0" fontId="30" fillId="33" borderId="10" xfId="0" applyFont="1" applyFill="1" applyBorder="1" applyAlignment="1">
      <alignment horizontal="center"/>
    </xf>
    <xf numFmtId="21" fontId="0" fillId="33" borderId="0" xfId="0" applyNumberFormat="1" applyFill="1" applyBorder="1" applyAlignment="1">
      <alignment horizontal="left"/>
    </xf>
    <xf numFmtId="41" fontId="0" fillId="33" borderId="0" xfId="1" applyFont="1" applyFill="1" applyBorder="1" applyAlignment="1">
      <alignment horizontal="center"/>
    </xf>
    <xf numFmtId="3" fontId="0" fillId="33" borderId="0" xfId="0" applyNumberFormat="1" applyFill="1" applyBorder="1" applyAlignment="1">
      <alignment horizontal="right"/>
    </xf>
    <xf numFmtId="164" fontId="0" fillId="33" borderId="0" xfId="0" applyNumberFormat="1" applyFill="1" applyBorder="1" applyAlignment="1">
      <alignment horizontal="right"/>
    </xf>
    <xf numFmtId="0" fontId="3" fillId="33" borderId="0" xfId="0" applyFont="1" applyFill="1" applyBorder="1"/>
    <xf numFmtId="0" fontId="0" fillId="33" borderId="0" xfId="0" applyFill="1" applyBorder="1"/>
    <xf numFmtId="41" fontId="3" fillId="33" borderId="0" xfId="0" applyNumberFormat="1" applyFont="1" applyFill="1" applyBorder="1"/>
    <xf numFmtId="164" fontId="3" fillId="33" borderId="0" xfId="0" applyNumberFormat="1" applyFont="1" applyFill="1" applyBorder="1"/>
    <xf numFmtId="14" fontId="3" fillId="33" borderId="11" xfId="0" applyNumberFormat="1" applyFont="1" applyFill="1" applyBorder="1" applyAlignment="1">
      <alignment horizontal="left"/>
    </xf>
    <xf numFmtId="21" fontId="3" fillId="33" borderId="11" xfId="0" applyNumberFormat="1" applyFont="1" applyFill="1" applyBorder="1" applyAlignment="1">
      <alignment horizontal="left"/>
    </xf>
    <xf numFmtId="3" fontId="31" fillId="33" borderId="11" xfId="0" applyNumberFormat="1" applyFont="1" applyFill="1" applyBorder="1" applyAlignment="1">
      <alignment horizontal="center"/>
    </xf>
    <xf numFmtId="3" fontId="3" fillId="33" borderId="11" xfId="0" applyNumberFormat="1" applyFont="1" applyFill="1" applyBorder="1" applyAlignment="1">
      <alignment horizontal="right"/>
    </xf>
    <xf numFmtId="2" fontId="0" fillId="33" borderId="10" xfId="0" applyNumberFormat="1" applyFill="1" applyBorder="1"/>
    <xf numFmtId="41" fontId="0" fillId="33" borderId="10" xfId="0" applyNumberFormat="1" applyFill="1" applyBorder="1"/>
    <xf numFmtId="169" fontId="1" fillId="33" borderId="0" xfId="1" applyNumberFormat="1" applyFont="1" applyFill="1" applyBorder="1" applyAlignment="1">
      <alignment vertical="center"/>
    </xf>
    <xf numFmtId="43" fontId="3" fillId="33" borderId="11" xfId="168" applyNumberFormat="1" applyFont="1" applyFill="1" applyBorder="1" applyAlignment="1">
      <alignment horizontal="right"/>
    </xf>
    <xf numFmtId="165" fontId="3" fillId="33" borderId="11" xfId="168" applyNumberFormat="1" applyFont="1" applyFill="1" applyBorder="1" applyAlignment="1">
      <alignment horizontal="right"/>
    </xf>
    <xf numFmtId="4" fontId="3" fillId="33" borderId="11" xfId="168" applyNumberFormat="1" applyFont="1" applyFill="1" applyBorder="1" applyAlignment="1">
      <alignment vertical="center"/>
    </xf>
    <xf numFmtId="167" fontId="3" fillId="33" borderId="11" xfId="2" applyNumberFormat="1" applyFont="1" applyFill="1" applyBorder="1" applyAlignment="1">
      <alignment horizontal="right"/>
    </xf>
  </cellXfs>
  <cellStyles count="311">
    <cellStyle name="20% - Accent1 2" xfId="118" xr:uid="{7479BCA6-ABFA-4489-8BF5-DD930024509C}"/>
    <cellStyle name="20% - Accent1 2 2" xfId="288" xr:uid="{66A31A5C-5707-4F78-9320-E5B55DCACC71}"/>
    <cellStyle name="20% - Accent2 2" xfId="119" xr:uid="{B8F67E4B-AFB7-4083-A398-2EC8F32ADA08}"/>
    <cellStyle name="20% - Accent2 2 2" xfId="289" xr:uid="{4C76A024-6D5E-436C-89E8-71029104660A}"/>
    <cellStyle name="20% - Accent3 2" xfId="120" xr:uid="{2524E798-4BFA-4205-A3EA-57D3E7453C63}"/>
    <cellStyle name="20% - Accent3 2 2" xfId="290" xr:uid="{AE95C5E8-2ACE-4498-A2DD-94CD637B6AF5}"/>
    <cellStyle name="20% - Accent4 2" xfId="121" xr:uid="{216FF060-A140-49EC-85F7-C6B7AFCEA7C5}"/>
    <cellStyle name="20% - Accent4 2 2" xfId="291" xr:uid="{4C2EDAC8-1935-49F9-B002-213AF091CAEB}"/>
    <cellStyle name="20% - Accent5 2" xfId="122" xr:uid="{DBE5CDF7-E2C7-4DCA-BC02-4A122CCDBC02}"/>
    <cellStyle name="20% - Accent5 2 2" xfId="292" xr:uid="{E580BC5C-9F64-4D7A-8DC0-66D2168469F2}"/>
    <cellStyle name="20% - Accent6 2" xfId="123" xr:uid="{DE21B3F1-2FE3-410E-A257-C21B80B86FF2}"/>
    <cellStyle name="20% - Accent6 2 2" xfId="293" xr:uid="{52321320-C070-4ED2-AABB-B3DBBF971DA1}"/>
    <cellStyle name="40% - Accent1 2" xfId="124" xr:uid="{6CDCF0AE-7AB8-4218-8A2A-713A06A912CF}"/>
    <cellStyle name="40% - Accent1 2 2" xfId="294" xr:uid="{0F73F8DA-21B9-4BAF-84C9-923B147C6AF3}"/>
    <cellStyle name="40% - Accent2 2" xfId="125" xr:uid="{70EA7882-4029-4A44-B216-FFE6BA89F376}"/>
    <cellStyle name="40% - Accent2 2 2" xfId="295" xr:uid="{696D24FC-D30F-456B-9D31-931935A5779E}"/>
    <cellStyle name="40% - Accent3 2" xfId="126" xr:uid="{6E5398C6-8D0E-489E-8166-1683DAF36692}"/>
    <cellStyle name="40% - Accent3 2 2" xfId="296" xr:uid="{0B1ED2BE-B923-4338-8A16-F7E04B828BF2}"/>
    <cellStyle name="40% - Accent4 2" xfId="127" xr:uid="{4B362167-A77C-4A2A-99D6-7E528888AF49}"/>
    <cellStyle name="40% - Accent4 2 2" xfId="297" xr:uid="{FAFA8BB9-8EAD-4741-9ECD-2BD5B65B6573}"/>
    <cellStyle name="40% - Accent5 2" xfId="128" xr:uid="{CBF515A2-D3C7-470F-8F78-EFEC6570FBFB}"/>
    <cellStyle name="40% - Accent5 2 2" xfId="298" xr:uid="{C76C7BA0-A884-4241-AB4B-C9F972D39C4D}"/>
    <cellStyle name="40% - Accent6 2" xfId="129" xr:uid="{1183BDF5-520A-4152-897C-678B846192AB}"/>
    <cellStyle name="40% - Accent6 2 2" xfId="299" xr:uid="{D99FBAE2-D89C-4CBA-A12A-D886DFE5125C}"/>
    <cellStyle name="60% - Accent1 2" xfId="130" xr:uid="{89812F94-A88A-448E-B2DB-53E3524F4E80}"/>
    <cellStyle name="60% - Accent2 2" xfId="131" xr:uid="{5F435F65-9D60-4718-8741-4B168407245B}"/>
    <cellStyle name="60% - Accent3 2" xfId="132" xr:uid="{DDFA6097-D55E-4D14-9170-93AABECD1C43}"/>
    <cellStyle name="60% - Accent4 2" xfId="133" xr:uid="{3961767B-7F25-4660-842A-A942147C3DD3}"/>
    <cellStyle name="60% - Accent5 2" xfId="134" xr:uid="{6C6C9316-0A7D-4B0C-9785-82898BFB1399}"/>
    <cellStyle name="60% - Accent6 2" xfId="135" xr:uid="{B262D901-A221-4923-BD6A-86AEED111780}"/>
    <cellStyle name="Accent1 2" xfId="136" xr:uid="{9210D7D3-3BAF-45B9-BE95-3DDEDF30D561}"/>
    <cellStyle name="Accent2 2" xfId="137" xr:uid="{024AA4CF-BA95-41BF-99FD-52A561DD8ECE}"/>
    <cellStyle name="Accent3 2" xfId="138" xr:uid="{2703E6D9-F614-4324-980A-5F1178272763}"/>
    <cellStyle name="Accent4 2" xfId="139" xr:uid="{AD9A37D3-1808-4F49-96B2-CF932E2A794A}"/>
    <cellStyle name="Accent5 2" xfId="140" xr:uid="{11BAA2BE-B4BB-4A02-B8F2-EA52A0CB71E9}"/>
    <cellStyle name="Accent6 2" xfId="141" xr:uid="{C7CC3BA0-6137-4CE1-A249-F65AE7E35EEA}"/>
    <cellStyle name="Bad 2" xfId="142" xr:uid="{AEA4D0BC-6253-4C27-99E4-AF3066C61A75}"/>
    <cellStyle name="Calculation 2" xfId="143" xr:uid="{FB88D551-99C6-452B-B113-D20C32DAF6BD}"/>
    <cellStyle name="Check Cell 2" xfId="144" xr:uid="{79FC8D1D-B3E2-4F97-9CCB-A1617668CF6E}"/>
    <cellStyle name="Comma [0]" xfId="1" builtinId="6"/>
    <cellStyle name="Comma 2" xfId="6" xr:uid="{6DC81028-1B7B-4C57-A2E7-77C4C5BA0E6C}"/>
    <cellStyle name="Comma 2 10" xfId="10" xr:uid="{15D47CE0-6E65-44FD-A2FA-3186038AC9B9}"/>
    <cellStyle name="Comma 2 10 2" xfId="171" xr:uid="{89450F78-854A-400A-B78F-6662D057C77B}"/>
    <cellStyle name="Comma 2 10 3" xfId="201" xr:uid="{DB9D0788-38B1-4FBD-8460-FAD3CA7118C2}"/>
    <cellStyle name="Comma 2 10 4" xfId="252" xr:uid="{E0DB4C84-4045-4CB9-B6D3-C508695EE701}"/>
    <cellStyle name="Comma 2 11" xfId="11" xr:uid="{50E40284-1A42-4513-AFA5-02A9DFBCC119}"/>
    <cellStyle name="Comma 2 11 2" xfId="172" xr:uid="{E0AE6C8D-AD22-4FA0-9416-FB65153E1554}"/>
    <cellStyle name="Comma 2 11 3" xfId="202" xr:uid="{3B6DAB89-6561-4EC0-A28D-E35B40FFEB74}"/>
    <cellStyle name="Comma 2 11 4" xfId="253" xr:uid="{B3A3373B-5EEF-4B45-A539-4C66ADC35DA0}"/>
    <cellStyle name="Comma 2 12" xfId="12" xr:uid="{45808CD4-82C3-4916-9611-448221C15D68}"/>
    <cellStyle name="Comma 2 12 2" xfId="173" xr:uid="{4A0B747B-F411-4E4A-81AB-74F79D9F4D27}"/>
    <cellStyle name="Comma 2 12 3" xfId="203" xr:uid="{1E0CC806-5007-4F8F-AE1C-CC98442A2A0F}"/>
    <cellStyle name="Comma 2 12 4" xfId="254" xr:uid="{307E2C4B-346C-40B1-8B32-25E1CD6514CA}"/>
    <cellStyle name="Comma 2 13" xfId="13" xr:uid="{47614BB6-EF66-4ECF-94F5-10ACEB29F788}"/>
    <cellStyle name="Comma 2 13 2" xfId="174" xr:uid="{4136E649-CD65-4013-ABAD-A1DA5B7BD5BD}"/>
    <cellStyle name="Comma 2 13 3" xfId="204" xr:uid="{66CBBDA5-33BA-40D7-B6FE-C0F69E88BDD7}"/>
    <cellStyle name="Comma 2 13 4" xfId="255" xr:uid="{5A032CD2-8B58-4164-B26B-63E2790E3323}"/>
    <cellStyle name="Comma 2 14" xfId="14" xr:uid="{4703E186-BB44-4677-9F3D-74A3720D0A6F}"/>
    <cellStyle name="Comma 2 14 2" xfId="175" xr:uid="{4F48EFAF-23DB-4599-B8FA-103CCD419053}"/>
    <cellStyle name="Comma 2 14 3" xfId="205" xr:uid="{DC84FD6D-8983-4A3D-B3FE-484C37AE39C7}"/>
    <cellStyle name="Comma 2 14 4" xfId="256" xr:uid="{593B4985-0D53-48B1-A8A1-38490576043D}"/>
    <cellStyle name="Comma 2 15" xfId="15" xr:uid="{F617501F-8032-4A4D-9A27-4650300EB575}"/>
    <cellStyle name="Comma 2 15 2" xfId="176" xr:uid="{ED92AF96-A599-41BF-A25C-140ED4397A44}"/>
    <cellStyle name="Comma 2 15 3" xfId="206" xr:uid="{862C97A8-3FEB-43E7-A6E1-64D2BE68C995}"/>
    <cellStyle name="Comma 2 15 4" xfId="257" xr:uid="{6F6BE808-21B1-4052-964D-FBB2D99FDB9D}"/>
    <cellStyle name="Comma 2 16" xfId="16" xr:uid="{A71E3160-5172-4875-908A-992CAD272088}"/>
    <cellStyle name="Comma 2 16 2" xfId="177" xr:uid="{90E4E424-2550-449E-923D-D29259CD6E71}"/>
    <cellStyle name="Comma 2 16 3" xfId="207" xr:uid="{B5DE65C7-4FEA-4BEF-9850-78FCDFC6A3FA}"/>
    <cellStyle name="Comma 2 16 4" xfId="258" xr:uid="{C674CCC8-4CE9-4DD2-87CC-27C502182388}"/>
    <cellStyle name="Comma 2 17" xfId="17" xr:uid="{62101311-CB06-4FD0-BDBD-902E3B2A8AC7}"/>
    <cellStyle name="Comma 2 17 2" xfId="178" xr:uid="{513B7AC0-D367-4DD7-9AF1-57281E8A6970}"/>
    <cellStyle name="Comma 2 17 3" xfId="208" xr:uid="{B4D066D0-C0FF-48D9-A213-F83E80BB48B0}"/>
    <cellStyle name="Comma 2 17 4" xfId="259" xr:uid="{3E08B6F8-D75B-4BF2-95C8-589100639A20}"/>
    <cellStyle name="Comma 2 18" xfId="18" xr:uid="{3BFD0DAC-620B-4496-B0AD-2AAE2BEC5CDE}"/>
    <cellStyle name="Comma 2 18 2" xfId="179" xr:uid="{F46BF989-8129-444B-B802-C981C1DC6FD4}"/>
    <cellStyle name="Comma 2 18 3" xfId="209" xr:uid="{5311EFC7-13CB-47D9-BFBC-B0EE7573B7BB}"/>
    <cellStyle name="Comma 2 18 4" xfId="260" xr:uid="{98AF21E2-86CC-4CD4-9E3F-106F5A33F0CC}"/>
    <cellStyle name="Comma 2 19" xfId="19" xr:uid="{52C86E84-28D7-48D7-9843-D8A96FF02BC9}"/>
    <cellStyle name="Comma 2 19 2" xfId="180" xr:uid="{8C942CB0-5789-4613-99AA-C8E4278F3D33}"/>
    <cellStyle name="Comma 2 19 3" xfId="210" xr:uid="{C0FF81A5-3AF7-4C1B-9776-DD640EB5171E}"/>
    <cellStyle name="Comma 2 19 4" xfId="261" xr:uid="{817EB023-0495-4ACC-BFE6-8FCF4CEC21E3}"/>
    <cellStyle name="Comma 2 2" xfId="7" xr:uid="{E6CFE180-E194-477C-806B-6FA465F0AEAC}"/>
    <cellStyle name="Comma 2 2 2" xfId="117" xr:uid="{9F40B1EC-9F6D-4BC1-B0D7-A1344CCE4194}"/>
    <cellStyle name="Comma 2 2 2 2" xfId="196" xr:uid="{71756C01-C394-412E-A601-3B452D332FAF}"/>
    <cellStyle name="Comma 2 2 2 3" xfId="226" xr:uid="{C56AC97F-1588-40B2-9B85-1A5A327116A2}"/>
    <cellStyle name="Comma 2 2 2 4" xfId="232" xr:uid="{C442BA64-2C4D-472E-BB05-83414ABD0DC3}"/>
    <cellStyle name="Comma 2 2 3" xfId="145" xr:uid="{A06D179A-E914-4067-83AA-1203BED7EEEB}"/>
    <cellStyle name="Comma 2 2 3 2" xfId="197" xr:uid="{8B9EC660-E23A-4727-902F-CC65DF676193}"/>
    <cellStyle name="Comma 2 2 3 3" xfId="227" xr:uid="{46568924-A703-4A20-92FD-9AC138D26465}"/>
    <cellStyle name="Comma 2 2 3 4" xfId="233" xr:uid="{052BE799-CEC3-4B66-88D1-E566F1FC309D}"/>
    <cellStyle name="Comma 2 2 4" xfId="170" xr:uid="{677E3752-899E-4615-8A28-8AC906F4D2CC}"/>
    <cellStyle name="Comma 2 2 4 2" xfId="234" xr:uid="{E227D0D9-0343-4DE2-B330-FF7D40A4015C}"/>
    <cellStyle name="Comma 2 2 5" xfId="200" xr:uid="{5789ACC1-1074-4B38-9804-704356E18227}"/>
    <cellStyle name="Comma 2 2 5 2" xfId="235" xr:uid="{72E52EC0-1ABE-456F-87EF-EBA0ABFC30AC}"/>
    <cellStyle name="Comma 2 2 6" xfId="277" xr:uid="{E4CD20FD-FC6B-4AC5-9BB3-159C4B12FDDA}"/>
    <cellStyle name="Comma 2 2 7" xfId="231" xr:uid="{FA6B7AE6-F308-446B-B976-64E7CBB6BE45}"/>
    <cellStyle name="Comma 2 20" xfId="20" xr:uid="{41B5C705-9E6E-40E2-A4AE-7BDD3737BB89}"/>
    <cellStyle name="Comma 2 20 2" xfId="181" xr:uid="{3E37E84A-5F97-46C1-8E63-8E5220E71813}"/>
    <cellStyle name="Comma 2 20 3" xfId="211" xr:uid="{7B7E6BCF-6C5E-4A2D-BF40-9F9D54E43653}"/>
    <cellStyle name="Comma 2 20 4" xfId="262" xr:uid="{DFF1902F-64DC-4A73-A667-4301A9B4F124}"/>
    <cellStyle name="Comma 2 21" xfId="21" xr:uid="{8ADB0BB5-94B7-4F72-8205-92F79543E9B7}"/>
    <cellStyle name="Comma 2 21 2" xfId="182" xr:uid="{D2E2F143-1523-46A6-9E87-B2BD2A7880A1}"/>
    <cellStyle name="Comma 2 21 3" xfId="212" xr:uid="{99FD0C54-53E4-4234-A5EB-6291389A0A81}"/>
    <cellStyle name="Comma 2 21 4" xfId="263" xr:uid="{180F2B02-9A31-4B5B-9CCB-2706A3AD9EC1}"/>
    <cellStyle name="Comma 2 22" xfId="22" xr:uid="{A073CCCD-FECA-4822-AD21-9750D3CEE904}"/>
    <cellStyle name="Comma 2 22 2" xfId="183" xr:uid="{14FEB0D3-E265-474C-AAD1-FCAF0C691104}"/>
    <cellStyle name="Comma 2 22 3" xfId="213" xr:uid="{5B204E16-A20C-48A2-97A2-F654CBE3D6AA}"/>
    <cellStyle name="Comma 2 22 4" xfId="264" xr:uid="{A6BEF631-77BF-4D36-9373-A818425C45D4}"/>
    <cellStyle name="Comma 2 23" xfId="23" xr:uid="{96C5BFAC-EF1B-4AD5-AE5D-20D132C59902}"/>
    <cellStyle name="Comma 2 23 2" xfId="184" xr:uid="{5B02E2C8-58A4-4734-9FF5-2271DAA4C78B}"/>
    <cellStyle name="Comma 2 23 3" xfId="214" xr:uid="{B04F76C1-0B6D-4B32-86D9-5AFDD536343C}"/>
    <cellStyle name="Comma 2 23 4" xfId="265" xr:uid="{12F6235B-2EEC-4E45-81C6-51B3365307B8}"/>
    <cellStyle name="Comma 2 24" xfId="24" xr:uid="{5E1F1128-78BF-4881-80F8-2A087A131957}"/>
    <cellStyle name="Comma 2 24 2" xfId="185" xr:uid="{C4B27F52-3110-4249-825B-B661EBF9261F}"/>
    <cellStyle name="Comma 2 24 3" xfId="215" xr:uid="{57DAD58B-CACE-4C0B-A286-74D7ED2A2BB9}"/>
    <cellStyle name="Comma 2 24 4" xfId="266" xr:uid="{1A6F7A95-5544-4022-A0BE-32C247BF39EB}"/>
    <cellStyle name="Comma 2 25" xfId="25" xr:uid="{F2EBFAC2-A415-4A73-8257-4831F29FEBED}"/>
    <cellStyle name="Comma 2 25 2" xfId="186" xr:uid="{DAE2E796-873D-4074-A23C-151648A848EE}"/>
    <cellStyle name="Comma 2 25 3" xfId="216" xr:uid="{A86C810F-B476-458C-AF1C-F82CC1B9C9D4}"/>
    <cellStyle name="Comma 2 25 4" xfId="267" xr:uid="{2D781372-A944-4AAC-A046-C66B9C341F3F}"/>
    <cellStyle name="Comma 2 26" xfId="26" xr:uid="{A2D42298-BC72-479A-8333-56629BA6DE90}"/>
    <cellStyle name="Comma 2 26 2" xfId="187" xr:uid="{5A090835-436B-4695-A783-2BA1298EDA60}"/>
    <cellStyle name="Comma 2 26 3" xfId="217" xr:uid="{0D90F5E9-9FCC-47FB-A30F-5E3863157CDC}"/>
    <cellStyle name="Comma 2 26 4" xfId="268" xr:uid="{15BD29D6-ADED-4D6B-A553-05B54D02DF2B}"/>
    <cellStyle name="Comma 2 27" xfId="27" xr:uid="{E94F5808-3E74-478A-942C-5451FE76D94E}"/>
    <cellStyle name="Comma 2 27 2" xfId="188" xr:uid="{F075B94F-BC91-4A5E-A7FD-805CA05E4B75}"/>
    <cellStyle name="Comma 2 27 3" xfId="218" xr:uid="{F144E5E1-CFE0-4725-AEB2-D7B7C6502F0D}"/>
    <cellStyle name="Comma 2 27 4" xfId="269" xr:uid="{C48B6EDB-3207-426A-A6D7-A40D2827C663}"/>
    <cellStyle name="Comma 2 28" xfId="276" xr:uid="{B9EF991A-D11B-4DFD-8A45-28F0270EB1DA}"/>
    <cellStyle name="Comma 2 29" xfId="306" xr:uid="{C47CF03D-4D02-4102-8B25-3621E0935AB5}"/>
    <cellStyle name="Comma 2 3" xfId="28" xr:uid="{12801C29-AD55-4FF0-92C9-756160E0B52F}"/>
    <cellStyle name="Comma 2 3 2" xfId="189" xr:uid="{B1A83153-EA7A-4B4D-9AF9-B2580519051E}"/>
    <cellStyle name="Comma 2 3 2 2" xfId="280" xr:uid="{E654447A-47AA-4089-ADD6-47B7B4A62ED1}"/>
    <cellStyle name="Comma 2 3 3" xfId="219" xr:uid="{42F02498-C8AE-4D14-B761-18FCB52E796D}"/>
    <cellStyle name="Comma 2 3 4" xfId="236" xr:uid="{867B9071-18ED-4AD7-A1F2-ABA2495CAD2C}"/>
    <cellStyle name="Comma 2 30" xfId="230" xr:uid="{6B741F22-6643-49AC-B33B-75131A0418A4}"/>
    <cellStyle name="Comma 2 4" xfId="29" xr:uid="{06E170CE-8198-4A96-BAB8-3E9EA96EC605}"/>
    <cellStyle name="Comma 2 4 2" xfId="190" xr:uid="{1F8431DD-065F-4A4C-812E-34A62E9B6C6B}"/>
    <cellStyle name="Comma 2 4 3" xfId="220" xr:uid="{E728454E-105E-4A2F-8BBA-0277C8B8AE66}"/>
    <cellStyle name="Comma 2 4 4" xfId="270" xr:uid="{D9AD576E-4694-4AD2-86AF-D3C103807958}"/>
    <cellStyle name="Comma 2 5" xfId="30" xr:uid="{46D10471-1FD2-4AB6-A177-B4BB4CD88522}"/>
    <cellStyle name="Comma 2 5 2" xfId="191" xr:uid="{57972F5F-20CA-43F8-A2CB-1C43CC29BD2D}"/>
    <cellStyle name="Comma 2 5 3" xfId="221" xr:uid="{6D4D3AD7-DFC7-4510-AE6D-85763D95C6BD}"/>
    <cellStyle name="Comma 2 5 4" xfId="271" xr:uid="{13A9EC76-C638-48F7-8D2D-E2F396E92634}"/>
    <cellStyle name="Comma 2 6" xfId="31" xr:uid="{CC4B0CA6-027B-42DB-AB1E-0337D43A86B0}"/>
    <cellStyle name="Comma 2 6 2" xfId="192" xr:uid="{F47C71E9-12D2-4C57-B203-BF3103E78A4C}"/>
    <cellStyle name="Comma 2 6 3" xfId="222" xr:uid="{59D5BEA4-60D4-4284-9D3E-747EE92A42BF}"/>
    <cellStyle name="Comma 2 6 4" xfId="272" xr:uid="{FDF56048-E6AD-4E67-863E-FA5233D0D8F4}"/>
    <cellStyle name="Comma 2 7" xfId="32" xr:uid="{78C01EF8-0F8B-482D-B544-8C71E764AC0C}"/>
    <cellStyle name="Comma 2 7 2" xfId="193" xr:uid="{4825F952-D24F-4DAE-8730-BF07899D9C8A}"/>
    <cellStyle name="Comma 2 7 3" xfId="223" xr:uid="{824A2254-9150-429B-B56A-2AA5BA257C02}"/>
    <cellStyle name="Comma 2 7 4" xfId="273" xr:uid="{F891D7AE-94A5-4266-8B2A-1798AC421574}"/>
    <cellStyle name="Comma 2 8" xfId="33" xr:uid="{1C0B6213-2550-4BF7-A090-36FF91966775}"/>
    <cellStyle name="Comma 2 8 2" xfId="194" xr:uid="{711011A4-F42F-483A-B26E-6F2600135B20}"/>
    <cellStyle name="Comma 2 8 3" xfId="224" xr:uid="{7FB462E4-007B-4979-9976-A32DFEE6BB40}"/>
    <cellStyle name="Comma 2 8 4" xfId="274" xr:uid="{0E56C155-AB0C-45A0-A086-B3F5BF23A34B}"/>
    <cellStyle name="Comma 2 9" xfId="34" xr:uid="{A786F972-3CF5-4EA9-92B4-28BFF8F64E28}"/>
    <cellStyle name="Comma 2 9 2" xfId="195" xr:uid="{3774C139-9872-4BA7-88CB-A3F2B08C990E}"/>
    <cellStyle name="Comma 2 9 3" xfId="225" xr:uid="{1E48EA42-D128-4E94-AF12-763CAD62F441}"/>
    <cellStyle name="Comma 2 9 4" xfId="275" xr:uid="{C5CEF644-7552-4665-B11F-650CA0720C0E}"/>
    <cellStyle name="Comma 3" xfId="114" xr:uid="{6B4F6F01-F748-45A8-9BE5-F43C8DCFAE50}"/>
    <cellStyle name="Comma 3 2" xfId="307" xr:uid="{1424436D-9DF3-4545-ADAF-7F379DB9604B}"/>
    <cellStyle name="Comma 4" xfId="146" xr:uid="{B9A29127-3DAE-4770-8704-3A1EC586D16A}"/>
    <cellStyle name="Comma 4 2" xfId="198" xr:uid="{1EFF773D-F4E2-4967-8C38-1FFD2C256CFB}"/>
    <cellStyle name="Comma 4 2 2" xfId="300" xr:uid="{FCC61AEA-F0DF-45E2-A689-A3317788B2C0}"/>
    <cellStyle name="Comma 4 3" xfId="228" xr:uid="{A40A8FAF-BE40-44C9-913E-D24CDB58A067}"/>
    <cellStyle name="Comma 4 4" xfId="237" xr:uid="{AA4EC2FC-9D8C-49E3-A37C-20C7B840B38B}"/>
    <cellStyle name="Comma 5" xfId="4" xr:uid="{DC54CAC7-F5F7-47E6-8828-F59E13C3505D}"/>
    <cellStyle name="Comma 5 2" xfId="305" xr:uid="{C7BB7DDF-0A5B-412A-B71F-A224995AE34A}"/>
    <cellStyle name="Comma 6" xfId="168" xr:uid="{DF6C8C5B-6477-4451-B806-CD373F2AAFFC}"/>
    <cellStyle name="Comma 6 2" xfId="310" xr:uid="{21A214FC-FD1A-4EB3-B63A-B8914FF4FF1D}"/>
    <cellStyle name="Comma 7" xfId="167" xr:uid="{B073D8F6-DBE0-4986-9D1F-3A49C1D914B9}"/>
    <cellStyle name="Comma 7 2" xfId="308" xr:uid="{D8E02779-5DB2-4547-95D1-8F225B458B31}"/>
    <cellStyle name="Comma 8" xfId="199" xr:uid="{2D4E9F66-7718-429D-985A-716EDBBF359A}"/>
    <cellStyle name="Comma 9" xfId="229" xr:uid="{22F603CE-E41B-4089-AF16-033F5858DA2E}"/>
    <cellStyle name="Currency 2" xfId="147" xr:uid="{5CDDB9BC-DB61-4CBD-8472-1457810E1734}"/>
    <cellStyle name="Currency 3" xfId="113" xr:uid="{C9DFA8AD-EDE3-4545-AED5-4C7A3BE0CB80}"/>
    <cellStyle name="Currency 4" xfId="309" xr:uid="{E1F3B397-ACF5-49A4-9C4F-36D51FC4CE2A}"/>
    <cellStyle name="Currency 5" xfId="304" xr:uid="{E46C06BC-82CC-4F33-B5E5-548D4825ECE1}"/>
    <cellStyle name="Explanatory Text 2" xfId="148" xr:uid="{F884D1CB-DC4B-40CF-855C-5729C1B69899}"/>
    <cellStyle name="Good 2" xfId="149" xr:uid="{562FC2C1-43B6-4BFC-95AF-D4F2B5FCEFF6}"/>
    <cellStyle name="Heading 1 2" xfId="150" xr:uid="{BFE78A02-63AA-437E-9AFB-68CE5EEE10D5}"/>
    <cellStyle name="Heading 2 2" xfId="151" xr:uid="{A42340CB-484A-4545-BAC3-47FB114A84C2}"/>
    <cellStyle name="Heading 3 2" xfId="152" xr:uid="{83BAD396-45A6-4D93-9F02-D39DF371CF36}"/>
    <cellStyle name="Heading 4 2" xfId="153" xr:uid="{C90727D9-5CE8-4C32-9EEA-3E1C34023FD0}"/>
    <cellStyle name="Hyperlink 2" xfId="154" xr:uid="{39F5615F-539B-46A0-977E-C57A67D44A3D}"/>
    <cellStyle name="Input 2" xfId="155" xr:uid="{0C5001FC-ABBA-4F47-9B92-055B19625D2E}"/>
    <cellStyle name="Linked Cell 2" xfId="156" xr:uid="{7CC371E1-297F-47C9-B128-2030620FB8FC}"/>
    <cellStyle name="Neutral 2" xfId="157" xr:uid="{5340F520-23C8-45BF-A8E0-08C7FADFFAA9}"/>
    <cellStyle name="Normal" xfId="0" builtinId="0"/>
    <cellStyle name="Normal 10" xfId="169" xr:uid="{C11F0F6E-EDC4-45DA-8FAC-1AEED652F512}"/>
    <cellStyle name="Normal 10 2" xfId="243" xr:uid="{40E12B13-96D9-439F-BD3A-7730FDE0F9D7}"/>
    <cellStyle name="Normal 11" xfId="2" xr:uid="{E9D93935-A7D1-48B8-A9EB-17413213BEE0}"/>
    <cellStyle name="Normal 11 2" xfId="244" xr:uid="{6A6693D6-994C-47EA-B44A-A144BC082C6D}"/>
    <cellStyle name="Normal 12" xfId="245" xr:uid="{DA709634-2A04-4066-9D10-59C51C7F23B5}"/>
    <cellStyle name="Normal 13" xfId="246" xr:uid="{8F38AF47-8069-430B-A5FF-4C742AAA1DF8}"/>
    <cellStyle name="Normal 14" xfId="247" xr:uid="{24469358-A104-485D-88A6-B6749CDBA844}"/>
    <cellStyle name="Normal 15" xfId="248" xr:uid="{1E27AD9C-2C5F-409F-88DA-4A8575B8B2D1}"/>
    <cellStyle name="Normal 16" xfId="249" xr:uid="{BBC30B7D-B293-4752-A2CA-A37268FEE3EF}"/>
    <cellStyle name="Normal 17" xfId="250" xr:uid="{478D3C2B-7D4A-4E28-9930-70A36B176B49}"/>
    <cellStyle name="Normal 18" xfId="251" xr:uid="{93997525-B2B8-4EBA-8C68-22203ECE23BE}"/>
    <cellStyle name="Normal 2" xfId="5" xr:uid="{E9E7641A-0AD7-49B9-B0B1-35A0D850607D}"/>
    <cellStyle name="Normal 2 10" xfId="35" xr:uid="{8C33EF52-9EB6-45A3-AB27-79A5D16BAABB}"/>
    <cellStyle name="Normal 2 11" xfId="36" xr:uid="{D4E7894A-311E-4DA5-95C8-EB8D87F53C27}"/>
    <cellStyle name="Normal 2 12" xfId="37" xr:uid="{A15FBE20-6DD8-44AA-87BD-ACB9666DE9EB}"/>
    <cellStyle name="Normal 2 13" xfId="38" xr:uid="{C78AFFB6-5B56-40B8-8CE5-AD66848180F1}"/>
    <cellStyle name="Normal 2 14" xfId="39" xr:uid="{1F3DF0F9-4AEB-43F6-B7AB-CEE86A6E6B7A}"/>
    <cellStyle name="Normal 2 15" xfId="40" xr:uid="{B2E28082-C654-4342-96C4-BB0E1EEF5464}"/>
    <cellStyle name="Normal 2 16" xfId="41" xr:uid="{4EA78234-302C-4587-95FD-B525FE903BA2}"/>
    <cellStyle name="Normal 2 17" xfId="42" xr:uid="{C355551E-7786-46FC-BF03-E469E92050C4}"/>
    <cellStyle name="Normal 2 18" xfId="43" xr:uid="{75A686BF-1748-4B81-9942-962B44AE6A55}"/>
    <cellStyle name="Normal 2 19" xfId="44" xr:uid="{591F90B4-2114-494A-B35D-7A7162735A34}"/>
    <cellStyle name="Normal 2 2" xfId="45" xr:uid="{A8AA1476-DA8D-4240-AF52-D297127449B7}"/>
    <cellStyle name="Normal 2 2 2" xfId="116" xr:uid="{7407DEEB-7365-4FB7-9A1A-B262F4C007ED}"/>
    <cellStyle name="Normal 2 2 3" xfId="281" xr:uid="{87A579B9-3B3B-4685-B4D0-8D872861B333}"/>
    <cellStyle name="Normal 2 20" xfId="46" xr:uid="{1985720A-7D8F-42E5-A68C-AAA6FA0262D9}"/>
    <cellStyle name="Normal 2 21" xfId="47" xr:uid="{58B8FAC3-9F25-402D-8934-5DB4C2CCDA04}"/>
    <cellStyle name="Normal 2 22" xfId="48" xr:uid="{6E37E5A4-1052-4C18-9535-595F4BEA2219}"/>
    <cellStyle name="Normal 2 23" xfId="49" xr:uid="{313FF096-59BB-4E4D-A888-7F21A193491C}"/>
    <cellStyle name="Normal 2 24" xfId="50" xr:uid="{E531207C-B52D-4801-9934-E25A81AAF223}"/>
    <cellStyle name="Normal 2 25" xfId="51" xr:uid="{87E448BF-0875-4879-A71E-B1660164B512}"/>
    <cellStyle name="Normal 2 3" xfId="52" xr:uid="{38353F2D-D3FA-4DBA-9942-D3CE337C17EB}"/>
    <cellStyle name="Normal 2 4" xfId="53" xr:uid="{8939ADC4-3E01-4070-9642-96D8E137A911}"/>
    <cellStyle name="Normal 2 5" xfId="54" xr:uid="{EBB6202E-EFDF-4963-987D-A4106B630F05}"/>
    <cellStyle name="Normal 2 6" xfId="55" xr:uid="{F221860E-2E5F-462F-8252-AEBAB54D1B75}"/>
    <cellStyle name="Normal 2 7" xfId="56" xr:uid="{131C8BFA-6C92-475F-8056-DE14FC4D625C}"/>
    <cellStyle name="Normal 2 8" xfId="57" xr:uid="{72876820-4621-414F-A028-BCB61620B1E4}"/>
    <cellStyle name="Normal 2 9" xfId="58" xr:uid="{4C493F2E-5A19-4B5F-91B9-40889BAB7FE5}"/>
    <cellStyle name="Normal 3" xfId="59" xr:uid="{79CBB69D-82CA-400C-97E5-651D811B6630}"/>
    <cellStyle name="Normal 3 10" xfId="60" xr:uid="{4438BF7C-DA01-4F9E-B5B4-7FA969A08E46}"/>
    <cellStyle name="Normal 3 11" xfId="61" xr:uid="{865A6FE4-3FEA-4494-9CF4-0986BCDF835B}"/>
    <cellStyle name="Normal 3 12" xfId="62" xr:uid="{932B86A3-EC22-48D2-A3FB-145DA7CF45F9}"/>
    <cellStyle name="Normal 3 13" xfId="63" xr:uid="{79D18F10-FD05-4FEE-A91D-4CF7169A05E8}"/>
    <cellStyle name="Normal 3 14" xfId="64" xr:uid="{7AAE6EC3-FA0F-40E2-9C2B-A66ABC826ADE}"/>
    <cellStyle name="Normal 3 15" xfId="65" xr:uid="{75A904D7-A93A-4751-AB70-D1CD34298371}"/>
    <cellStyle name="Normal 3 16" xfId="66" xr:uid="{76999BBE-8CD3-4E06-93BB-7F5B52B411FC}"/>
    <cellStyle name="Normal 3 17" xfId="67" xr:uid="{EEBBA7EC-2A3E-4982-86D8-441B9B661A1F}"/>
    <cellStyle name="Normal 3 18" xfId="68" xr:uid="{4AA5FD8A-1DE4-48EE-8E6E-01172E9CB2B3}"/>
    <cellStyle name="Normal 3 19" xfId="69" xr:uid="{FB2F5AD2-2414-4F55-B86F-DBEEB659330D}"/>
    <cellStyle name="Normal 3 2" xfId="70" xr:uid="{C651DD39-4DC8-4498-BE1C-1BF760305D67}"/>
    <cellStyle name="Normal 3 2 2" xfId="115" xr:uid="{25212476-EA58-4C57-8E98-13FAF53E4E20}"/>
    <cellStyle name="Normal 3 2 3" xfId="282" xr:uid="{89EF8871-A586-40D4-9C7E-9389115498EE}"/>
    <cellStyle name="Normal 3 20" xfId="71" xr:uid="{62C2D5F4-A74A-40CF-AD1B-3F932BC34C5C}"/>
    <cellStyle name="Normal 3 21" xfId="72" xr:uid="{772B9185-90A5-4C71-9360-19AFB5ACD21F}"/>
    <cellStyle name="Normal 3 22" xfId="73" xr:uid="{869650E3-BB21-42BA-A9C9-59F60B62B6FE}"/>
    <cellStyle name="Normal 3 23" xfId="74" xr:uid="{B86316CD-54B5-4BE7-8503-32282651B7BF}"/>
    <cellStyle name="Normal 3 24" xfId="75" xr:uid="{519A4B54-67D4-4C50-AB3E-C3AA32E34AD8}"/>
    <cellStyle name="Normal 3 25" xfId="76" xr:uid="{B4C93711-5D91-4D3C-BD13-E9417A44F4A5}"/>
    <cellStyle name="Normal 3 26" xfId="238" xr:uid="{90F3E0CA-DC9F-41C4-B5EE-AB56E7D3EF21}"/>
    <cellStyle name="Normal 3 3" xfId="77" xr:uid="{F0814DD3-A62A-4535-B97E-E213F646F66C}"/>
    <cellStyle name="Normal 3 3 2" xfId="283" xr:uid="{2288AA51-E09B-4575-9CCC-2A6BDE519602}"/>
    <cellStyle name="Normal 3 3 3" xfId="240" xr:uid="{A52D6148-28F2-4706-BB77-A36036FF86B9}"/>
    <cellStyle name="Normal 3 4" xfId="78" xr:uid="{54F10F56-4B40-4D05-B99A-0C3966C63EC4}"/>
    <cellStyle name="Normal 3 5" xfId="79" xr:uid="{0A91128F-09DA-4DCB-BF06-73B01B5379CD}"/>
    <cellStyle name="Normal 3 6" xfId="80" xr:uid="{2168A6E0-448B-466F-88F3-E94BA34B7C1A}"/>
    <cellStyle name="Normal 3 7" xfId="81" xr:uid="{EE3D00ED-8808-49AC-B79B-425A9008A021}"/>
    <cellStyle name="Normal 3 8" xfId="82" xr:uid="{83A42317-34A4-493F-9B30-490CA52DA0A5}"/>
    <cellStyle name="Normal 3 9" xfId="83" xr:uid="{6CE9AA15-4D5C-4824-B8BB-00DA009322D7}"/>
    <cellStyle name="Normal 4" xfId="84" xr:uid="{C5941A77-28C3-49BF-BA0A-11B7E978424E}"/>
    <cellStyle name="Normal 4 10" xfId="85" xr:uid="{D6A5183F-AFC9-4AEA-ABA6-80BD94F09E44}"/>
    <cellStyle name="Normal 4 11" xfId="86" xr:uid="{683F7BC0-3D36-47E8-BCDB-46FF20544E5D}"/>
    <cellStyle name="Normal 4 12" xfId="87" xr:uid="{AE8E9AED-A4BB-4C00-9D1B-199687EFCA86}"/>
    <cellStyle name="Normal 4 13" xfId="88" xr:uid="{5A0CCD2D-0B0A-4B86-BEC5-0CC8052FCBFB}"/>
    <cellStyle name="Normal 4 14" xfId="89" xr:uid="{9E4253BF-1D5A-41A2-819D-9AE37CBADD06}"/>
    <cellStyle name="Normal 4 15" xfId="90" xr:uid="{06D2C272-FA6C-45D4-B290-4B59D778F3A6}"/>
    <cellStyle name="Normal 4 16" xfId="91" xr:uid="{AE94CB88-C213-416E-80E6-DF5DE0A3A9F3}"/>
    <cellStyle name="Normal 4 17" xfId="92" xr:uid="{4AC43E43-D02E-4A64-B9E0-A6F1C32E1DF2}"/>
    <cellStyle name="Normal 4 18" xfId="93" xr:uid="{A5FF372A-DC7C-4893-AAB0-5C30B16D4F9B}"/>
    <cellStyle name="Normal 4 19" xfId="94" xr:uid="{E08F84A8-42C9-4704-A59D-5B51122EACCA}"/>
    <cellStyle name="Normal 4 2" xfId="95" xr:uid="{81AFF56A-25B4-45B3-AD43-E4B4C225BCC5}"/>
    <cellStyle name="Normal 4 2 2" xfId="284" xr:uid="{8B1C198E-3879-4D9D-94AB-53CDEA75CC27}"/>
    <cellStyle name="Normal 4 2 3" xfId="239" xr:uid="{1B8F60F9-BAC6-49BB-B058-84689C47ADC6}"/>
    <cellStyle name="Normal 4 20" xfId="96" xr:uid="{4B0B21BC-FFE6-4AEB-9C7C-A4BDD72B9CA2}"/>
    <cellStyle name="Normal 4 21" xfId="97" xr:uid="{3B9BCDC9-9B91-4119-8E95-DD21617D55CA}"/>
    <cellStyle name="Normal 4 22" xfId="98" xr:uid="{88D9DE35-F898-477B-804D-16ED7B3A2899}"/>
    <cellStyle name="Normal 4 23" xfId="99" xr:uid="{2A6078FB-6A4A-49FC-877F-2936F78CB265}"/>
    <cellStyle name="Normal 4 24" xfId="100" xr:uid="{2B989B87-D342-4F7F-BD56-2543CFDD41B1}"/>
    <cellStyle name="Normal 4 25" xfId="101" xr:uid="{D432BD79-6915-45B5-9B9F-865CE305285B}"/>
    <cellStyle name="Normal 4 3" xfId="102" xr:uid="{8309AF25-149E-4CDB-9A3D-9B6E86E24CA2}"/>
    <cellStyle name="Normal 4 4" xfId="103" xr:uid="{6476873C-D3FD-458B-BA57-996036BEE99E}"/>
    <cellStyle name="Normal 4 5" xfId="104" xr:uid="{B7FAF6AA-2274-49F3-8F94-324E4A2BD033}"/>
    <cellStyle name="Normal 4 6" xfId="105" xr:uid="{4376F1B4-83ED-44A9-98BF-40570462930A}"/>
    <cellStyle name="Normal 4 7" xfId="106" xr:uid="{3F23DDAC-48AC-4B32-B5AB-036D0ED03F00}"/>
    <cellStyle name="Normal 4 8" xfId="107" xr:uid="{D2473EC3-FEC1-4DD6-8C47-A7740F87885C}"/>
    <cellStyle name="Normal 4 9" xfId="108" xr:uid="{A0F783F1-AAF1-485F-8AC9-04CD55D6B83A}"/>
    <cellStyle name="Normal 5" xfId="109" xr:uid="{FD68FF36-7465-4197-8B00-BDA75E26B916}"/>
    <cellStyle name="Normal 5 2" xfId="285" xr:uid="{B4286A9C-C736-435C-AF5A-5BC1510F6790}"/>
    <cellStyle name="Normal 6" xfId="110" xr:uid="{2CD309DF-90A4-4E4D-BFDF-BEBCA951B396}"/>
    <cellStyle name="Normal 6 2" xfId="286" xr:uid="{B9258295-812E-44AB-B89A-FA026694F3F9}"/>
    <cellStyle name="Normal 7" xfId="111" xr:uid="{F428CE4B-4FC4-497F-AB5B-579354856342}"/>
    <cellStyle name="Normal 7 2" xfId="287" xr:uid="{0A771555-8F8D-4857-A406-2754FECC5A54}"/>
    <cellStyle name="Normal 8" xfId="9" xr:uid="{69110CFA-86E3-49AB-93CC-D233607F191A}"/>
    <cellStyle name="Normal 8 2" xfId="279" xr:uid="{B31D2D43-EFE4-480D-B40E-175E37B126C5}"/>
    <cellStyle name="Normal 8 3" xfId="241" xr:uid="{3F2A6D2F-FE64-4AEB-BA31-A72EEB204C53}"/>
    <cellStyle name="Normal 9" xfId="8" xr:uid="{A96EB2EE-F518-416F-8855-FAE17251651D}"/>
    <cellStyle name="Normal 9 2" xfId="278" xr:uid="{882D4856-54F1-4B4B-BBF2-D5BF3C0F76D3}"/>
    <cellStyle name="Normal 9 3" xfId="242" xr:uid="{596995B4-CD05-4A0C-A69F-781E08408D3C}"/>
    <cellStyle name="Note 2" xfId="158" xr:uid="{283269EC-951A-4174-B06B-B85A5338DE76}"/>
    <cellStyle name="Note 2 2" xfId="301" xr:uid="{92142857-A860-4457-8AD0-7EF819200419}"/>
    <cellStyle name="Output 2" xfId="159" xr:uid="{25849F4A-1149-42D2-B1FA-E3E92890A6B9}"/>
    <cellStyle name="Percent 2" xfId="160" xr:uid="{2196DD79-A4D0-4FAD-8144-C5105C71AF70}"/>
    <cellStyle name="Percent 3" xfId="161" xr:uid="{1B893DFE-861C-4189-9280-6B3C9523EDB6}"/>
    <cellStyle name="Percent 3 2" xfId="162" xr:uid="{E241F999-6F78-4C50-9BC4-825A8DA9B284}"/>
    <cellStyle name="Percent 3 3" xfId="302" xr:uid="{71FCE277-27CD-4162-A3A7-3C0E151E99C1}"/>
    <cellStyle name="Percent 4" xfId="163" xr:uid="{396BC1F8-923F-44B9-848B-FE72342970E5}"/>
    <cellStyle name="Percent 4 2" xfId="303" xr:uid="{825AF030-42AE-41D5-9281-38CFB6DE320F}"/>
    <cellStyle name="Percent 5" xfId="112" xr:uid="{7269E88C-A766-4B0D-9D84-581A9EBCB362}"/>
    <cellStyle name="Percent 6" xfId="3" xr:uid="{949893DB-12FE-4F85-86B1-96096E0F1E13}"/>
    <cellStyle name="Title 2" xfId="164" xr:uid="{DB93674E-3D2A-4824-8E05-3976D46379EF}"/>
    <cellStyle name="Total 2" xfId="165" xr:uid="{B7B6A6AA-76FA-4600-9730-A8E3700CB398}"/>
    <cellStyle name="Warning Text 2" xfId="166" xr:uid="{D126E3F1-B55D-4331-9E27-DE8524CB2D3B}"/>
  </cellStyles>
  <dxfs count="0"/>
  <tableStyles count="0" defaultTableStyle="TableStyleMedium2" defaultPivotStyle="PivotStyleLight16"/>
  <colors>
    <mruColors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133351</xdr:rowOff>
    </xdr:from>
    <xdr:to>
      <xdr:col>1</xdr:col>
      <xdr:colOff>800100</xdr:colOff>
      <xdr:row>4</xdr:row>
      <xdr:rowOff>47626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77EAC8-3924-42AE-8683-21CF51736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5276"/>
          <a:ext cx="16002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133351</xdr:rowOff>
    </xdr:from>
    <xdr:to>
      <xdr:col>1</xdr:col>
      <xdr:colOff>800100</xdr:colOff>
      <xdr:row>4</xdr:row>
      <xdr:rowOff>47626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30513E-9072-402D-A0FF-AB2E05811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5276"/>
          <a:ext cx="16002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6CA38C-A4F0-4FD6-9820-595D51B7D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355D5D-ACF4-463F-89A8-D2B5670DE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021F8D-A7BC-46BE-9689-4D5AEFAD6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EB5EA-F290-40C6-82FB-F3DC85EF2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A211E-2D5A-4840-8210-FCAA693699C1}">
  <sheetPr>
    <tabColor rgb="FF71DAFF"/>
  </sheetPr>
  <dimension ref="A7:F38"/>
  <sheetViews>
    <sheetView workbookViewId="0">
      <selection activeCell="H22" sqref="H22"/>
    </sheetView>
  </sheetViews>
  <sheetFormatPr defaultRowHeight="12.75"/>
  <cols>
    <col min="1" max="1" width="13.42578125" style="34" customWidth="1"/>
    <col min="2" max="2" width="13.28515625" style="34" customWidth="1"/>
    <col min="3" max="3" width="2.140625" style="34" customWidth="1"/>
    <col min="4" max="4" width="18.7109375" style="34" customWidth="1"/>
    <col min="5" max="5" width="2.140625" style="34" customWidth="1"/>
    <col min="6" max="6" width="16.5703125" style="34" customWidth="1"/>
    <col min="7" max="16384" width="9.140625" style="34"/>
  </cols>
  <sheetData>
    <row r="7" spans="1:6" ht="18">
      <c r="A7" s="38" t="s">
        <v>0</v>
      </c>
    </row>
    <row r="9" spans="1:6">
      <c r="A9" s="42" t="s">
        <v>1</v>
      </c>
      <c r="B9" s="42"/>
      <c r="C9" s="42"/>
      <c r="D9" s="42"/>
      <c r="E9" s="42"/>
      <c r="F9" s="14" t="s">
        <v>7</v>
      </c>
    </row>
    <row r="10" spans="1:6">
      <c r="A10" s="42" t="s">
        <v>5</v>
      </c>
      <c r="B10" s="42"/>
      <c r="C10" s="42"/>
      <c r="D10" s="42"/>
      <c r="E10" s="42"/>
      <c r="F10" s="14" t="s">
        <v>6</v>
      </c>
    </row>
    <row r="11" spans="1:6">
      <c r="A11" s="42" t="s">
        <v>3</v>
      </c>
      <c r="B11" s="42"/>
      <c r="C11" s="42"/>
      <c r="D11" s="42"/>
      <c r="E11" s="42"/>
      <c r="F11" s="22">
        <v>4000000</v>
      </c>
    </row>
    <row r="12" spans="1:6">
      <c r="A12" s="42" t="s">
        <v>2</v>
      </c>
      <c r="B12" s="42"/>
      <c r="C12" s="42"/>
      <c r="D12" s="42"/>
      <c r="E12" s="42"/>
      <c r="F12" s="22">
        <v>3047668000</v>
      </c>
    </row>
    <row r="14" spans="1:6" ht="30">
      <c r="A14" s="30" t="s">
        <v>4</v>
      </c>
      <c r="B14" s="1" t="s">
        <v>15</v>
      </c>
      <c r="C14" s="1"/>
      <c r="D14" s="1" t="s">
        <v>9</v>
      </c>
      <c r="E14" s="1"/>
      <c r="F14" s="1" t="s">
        <v>8</v>
      </c>
    </row>
    <row r="15" spans="1:6">
      <c r="A15" s="2">
        <f>+'Nasdaq Icel. 1-7 Jun'!A11</f>
        <v>44713</v>
      </c>
      <c r="B15" s="15">
        <f>SUM('Nasdaq Icel. 1-7 Jun'!C11:C16)</f>
        <v>232454</v>
      </c>
      <c r="C15" s="15"/>
      <c r="D15" s="25">
        <f>F15/B15</f>
        <v>607.72077056105729</v>
      </c>
      <c r="E15" s="15"/>
      <c r="F15" s="19">
        <f>SUM('Nasdaq Icel. 1-7 Jun'!E11:E16)</f>
        <v>141267124</v>
      </c>
    </row>
    <row r="16" spans="1:6">
      <c r="A16" s="2">
        <f>+'Nasdaq Icel. 1-7 Jun'!A17</f>
        <v>44714</v>
      </c>
      <c r="B16" s="15">
        <f>SUM('Nasdaq Icel. 1-7 Jun'!C17:C21)</f>
        <v>245000</v>
      </c>
      <c r="C16" s="15"/>
      <c r="D16" s="25">
        <f>F16/B16</f>
        <v>609.18367346938771</v>
      </c>
      <c r="E16" s="15"/>
      <c r="F16" s="19">
        <f>SUM('Nasdaq Icel. 1-7 Jun'!E17:E21)</f>
        <v>149250000</v>
      </c>
    </row>
    <row r="17" spans="1:6">
      <c r="A17" s="2">
        <f>+'Nasdaq Icel. 1-7 Jun'!A22</f>
        <v>44715</v>
      </c>
      <c r="B17" s="15">
        <f>SUM('Nasdaq Icel. 1-7 Jun'!C22:C26)</f>
        <v>239000</v>
      </c>
      <c r="C17" s="15"/>
      <c r="D17" s="25">
        <f>F17/B17</f>
        <v>609.67364016736406</v>
      </c>
      <c r="E17" s="15"/>
      <c r="F17" s="19">
        <f>SUM('Nasdaq Icel. 1-7 Jun'!E22:E26)</f>
        <v>145712000</v>
      </c>
    </row>
    <row r="18" spans="1:6">
      <c r="A18" s="28">
        <v>44719</v>
      </c>
      <c r="B18" s="89">
        <f>SUM('Nasdaq Icel. 1-7 Jun'!C27:C31)</f>
        <v>230000</v>
      </c>
      <c r="C18" s="89"/>
      <c r="D18" s="88">
        <f>F18/B18</f>
        <v>606.17391304347825</v>
      </c>
      <c r="E18" s="89"/>
      <c r="F18" s="10">
        <f>SUM('Nasdaq Icel. 1-7 Jun'!E27:E31)</f>
        <v>139420000</v>
      </c>
    </row>
    <row r="19" spans="1:6">
      <c r="A19" s="35">
        <v>44720</v>
      </c>
      <c r="B19" s="47">
        <f>SUM('Nasdaq Icel. 8-10 Jun'!C11:C16)</f>
        <v>239000</v>
      </c>
      <c r="C19" s="47"/>
      <c r="D19" s="25">
        <f t="shared" ref="D19:D22" si="0">F19/B19</f>
        <v>606.652719665272</v>
      </c>
      <c r="E19" s="47"/>
      <c r="F19" s="59">
        <f>SUM('Nasdaq Icel. 8-10 Jun'!E11:E16)</f>
        <v>144990000</v>
      </c>
    </row>
    <row r="20" spans="1:6">
      <c r="A20" s="35">
        <v>44721</v>
      </c>
      <c r="B20" s="47">
        <f>SUM('Nasdaq Icel. 8-10 Jun'!C17:C23)</f>
        <v>232000</v>
      </c>
      <c r="C20" s="47"/>
      <c r="D20" s="25">
        <f t="shared" si="0"/>
        <v>606.11206896551721</v>
      </c>
      <c r="E20" s="47"/>
      <c r="F20" s="59">
        <f>SUM('Nasdaq Icel. 8-10 Jun'!E17:E23)</f>
        <v>140618000</v>
      </c>
    </row>
    <row r="21" spans="1:6">
      <c r="A21" s="35">
        <v>44722</v>
      </c>
      <c r="B21" s="47">
        <f>SUM('Nasdaq Icel. 8-10 Jun'!C24:C28)</f>
        <v>219500</v>
      </c>
      <c r="C21" s="47"/>
      <c r="D21" s="25">
        <f t="shared" si="0"/>
        <v>601.36674259681092</v>
      </c>
      <c r="E21" s="47"/>
      <c r="F21" s="59">
        <f>SUM('Nasdaq Icel. 8-10 Jun'!E24:E28)</f>
        <v>132000000</v>
      </c>
    </row>
    <row r="22" spans="1:6">
      <c r="A22" s="3" t="s">
        <v>23</v>
      </c>
      <c r="B22" s="12">
        <f>SUM(B15:B21)</f>
        <v>1636954</v>
      </c>
      <c r="C22" s="12"/>
      <c r="D22" s="36">
        <f t="shared" si="0"/>
        <v>606.77155497344461</v>
      </c>
      <c r="E22" s="12"/>
      <c r="F22" s="33">
        <f>SUM(F15:F21)</f>
        <v>993257124</v>
      </c>
    </row>
    <row r="23" spans="1:6">
      <c r="A23" s="24"/>
      <c r="F23" s="19"/>
    </row>
    <row r="24" spans="1:6">
      <c r="A24" s="24"/>
      <c r="F24" s="19"/>
    </row>
    <row r="25" spans="1:6">
      <c r="A25" s="24"/>
      <c r="F25" s="19"/>
    </row>
    <row r="26" spans="1:6">
      <c r="A26" s="24"/>
      <c r="F26" s="19"/>
    </row>
    <row r="27" spans="1:6">
      <c r="A27" s="24"/>
      <c r="F27" s="19"/>
    </row>
    <row r="28" spans="1:6">
      <c r="A28" s="24"/>
      <c r="F28" s="19"/>
    </row>
    <row r="29" spans="1:6">
      <c r="A29" s="24"/>
      <c r="F29" s="19"/>
    </row>
    <row r="30" spans="1:6">
      <c r="A30" s="24"/>
      <c r="F30" s="19"/>
    </row>
    <row r="31" spans="1:6">
      <c r="A31" s="24"/>
      <c r="F31" s="19"/>
    </row>
    <row r="32" spans="1:6">
      <c r="A32" s="24"/>
      <c r="F32" s="19"/>
    </row>
    <row r="33" spans="1:6">
      <c r="A33" s="24"/>
      <c r="F33" s="19"/>
    </row>
    <row r="34" spans="1:6">
      <c r="A34" s="24"/>
    </row>
    <row r="35" spans="1:6">
      <c r="A35" s="24"/>
    </row>
    <row r="36" spans="1:6">
      <c r="A36" s="24"/>
    </row>
    <row r="37" spans="1:6">
      <c r="A37" s="24"/>
    </row>
    <row r="38" spans="1:6">
      <c r="A38" s="24"/>
    </row>
  </sheetData>
  <pageMargins left="0.7" right="0.7" top="0.75" bottom="0.75" header="0.3" footer="0.3"/>
  <pageSetup paperSize="9" orientation="portrait" r:id="rId1"/>
  <ignoredErrors>
    <ignoredError sqref="B15:B21 F1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4FDF7-6A79-4272-82F5-EF851E806C99}">
  <sheetPr>
    <tabColor theme="9" tint="0.39997558519241921"/>
  </sheetPr>
  <dimension ref="A7:F23"/>
  <sheetViews>
    <sheetView tabSelected="1" workbookViewId="0">
      <selection activeCell="K17" sqref="K17"/>
    </sheetView>
  </sheetViews>
  <sheetFormatPr defaultRowHeight="12.75"/>
  <cols>
    <col min="1" max="1" width="13.42578125" style="34" customWidth="1"/>
    <col min="2" max="2" width="13.28515625" style="34" customWidth="1"/>
    <col min="3" max="3" width="2.140625" style="34" customWidth="1"/>
    <col min="4" max="4" width="18.7109375" style="34" customWidth="1"/>
    <col min="5" max="5" width="2.140625" style="34" customWidth="1"/>
    <col min="6" max="6" width="16.5703125" style="34" customWidth="1"/>
    <col min="7" max="16384" width="9.140625" style="34"/>
  </cols>
  <sheetData>
    <row r="7" spans="1:6" ht="18">
      <c r="A7" s="38" t="s">
        <v>0</v>
      </c>
    </row>
    <row r="9" spans="1:6">
      <c r="A9" s="42" t="s">
        <v>1</v>
      </c>
      <c r="B9" s="42"/>
      <c r="C9" s="42"/>
      <c r="D9" s="42"/>
      <c r="E9" s="42"/>
      <c r="F9" s="14" t="s">
        <v>10</v>
      </c>
    </row>
    <row r="10" spans="1:6">
      <c r="A10" s="42" t="s">
        <v>5</v>
      </c>
      <c r="B10" s="42"/>
      <c r="C10" s="42"/>
      <c r="D10" s="42"/>
      <c r="E10" s="42"/>
      <c r="F10" s="14" t="s">
        <v>11</v>
      </c>
    </row>
    <row r="11" spans="1:6">
      <c r="A11" s="42" t="s">
        <v>3</v>
      </c>
      <c r="B11" s="42"/>
      <c r="C11" s="42"/>
      <c r="D11" s="42"/>
      <c r="E11" s="42"/>
      <c r="F11" s="5">
        <v>1000000</v>
      </c>
    </row>
    <row r="12" spans="1:6">
      <c r="A12" s="42" t="s">
        <v>24</v>
      </c>
      <c r="B12" s="42"/>
      <c r="C12" s="42"/>
      <c r="D12" s="42"/>
      <c r="E12" s="42"/>
      <c r="F12" s="5">
        <v>5590000</v>
      </c>
    </row>
    <row r="14" spans="1:6" ht="30">
      <c r="A14" s="30" t="s">
        <v>4</v>
      </c>
      <c r="B14" s="1" t="s">
        <v>15</v>
      </c>
      <c r="C14" s="1"/>
      <c r="D14" s="1" t="s">
        <v>12</v>
      </c>
      <c r="E14" s="1"/>
      <c r="F14" s="1" t="s">
        <v>13</v>
      </c>
    </row>
    <row r="15" spans="1:6">
      <c r="A15" s="2">
        <f>'Euronext Ams. 2-7 Jun'!A11</f>
        <v>44714</v>
      </c>
      <c r="B15" s="19">
        <f>SUM('Euronext Ams. 2-7 Jun'!C11:C44)</f>
        <v>12900</v>
      </c>
      <c r="C15" s="19"/>
      <c r="D15" s="48">
        <f>F15/B15</f>
        <v>4.5352790697674417</v>
      </c>
      <c r="E15" s="19"/>
      <c r="F15" s="9">
        <f>SUM('Euronext Ams. 2-7 Jun'!E11:E44)</f>
        <v>58505.1</v>
      </c>
    </row>
    <row r="16" spans="1:6">
      <c r="A16" s="2">
        <f>'Euronext Ams. 2-7 Jun'!A45</f>
        <v>44715</v>
      </c>
      <c r="B16" s="19">
        <f>SUM('Euronext Ams. 2-7 Jun'!C45:C71)</f>
        <v>13900</v>
      </c>
      <c r="C16" s="19"/>
      <c r="D16" s="48">
        <f>F16/B16</f>
        <v>4.4701381294964033</v>
      </c>
      <c r="E16" s="19"/>
      <c r="F16" s="9">
        <f>SUM('Euronext Ams. 2-7 Jun'!E45:E71)</f>
        <v>62134.920000000006</v>
      </c>
    </row>
    <row r="17" spans="1:6">
      <c r="A17" s="2">
        <f>'Euronext Ams. 2-7 Jun'!A72</f>
        <v>44718</v>
      </c>
      <c r="B17" s="19">
        <f>SUM('Euronext Ams. 2-7 Jun'!C72:C99)</f>
        <v>14000</v>
      </c>
      <c r="C17" s="19"/>
      <c r="D17" s="48">
        <f>F17/B17</f>
        <v>4.4916500000000008</v>
      </c>
      <c r="E17" s="19"/>
      <c r="F17" s="9">
        <f>SUM('Euronext Ams. 2-7 Jun'!E72:E99)</f>
        <v>62883.100000000013</v>
      </c>
    </row>
    <row r="18" spans="1:6">
      <c r="A18" s="28">
        <f>'Euronext Ams. 2-7 Jun'!A101</f>
        <v>44719</v>
      </c>
      <c r="B18" s="10">
        <f>SUM('Euronext Ams. 2-7 Jun'!C100:C133)</f>
        <v>14000</v>
      </c>
      <c r="C18" s="10"/>
      <c r="D18" s="49">
        <f>F18/B18</f>
        <v>4.4227199999999991</v>
      </c>
      <c r="E18" s="10"/>
      <c r="F18" s="11">
        <f>SUM('Euronext Ams. 2-7 Jun'!E100:E133)</f>
        <v>61918.079999999987</v>
      </c>
    </row>
    <row r="19" spans="1:6">
      <c r="A19" s="35">
        <v>44720</v>
      </c>
      <c r="B19" s="59">
        <f>SUM('Euronext Ams. 8-10 Jun'!C11:C26)</f>
        <v>10172</v>
      </c>
      <c r="C19" s="59"/>
      <c r="D19" s="60">
        <f>F19/B19</f>
        <v>4.43794927251278</v>
      </c>
      <c r="E19" s="59"/>
      <c r="F19" s="61">
        <f>SUM('Euronext Ams. 8-10 Jun'!E11:E26)</f>
        <v>45142.82</v>
      </c>
    </row>
    <row r="20" spans="1:6">
      <c r="A20" s="35">
        <v>44721</v>
      </c>
      <c r="B20" s="59">
        <f>SUM('Euronext Ams. 8-10 Jun'!C27:C51)</f>
        <v>11000</v>
      </c>
      <c r="C20" s="59"/>
      <c r="D20" s="60">
        <f t="shared" ref="D20:D22" si="0">F20/B20</f>
        <v>4.4377709090909088</v>
      </c>
      <c r="E20" s="59"/>
      <c r="F20" s="61">
        <f>SUM('Euronext Ams. 8-10 Jun'!E27:E51)</f>
        <v>48815.479999999996</v>
      </c>
    </row>
    <row r="21" spans="1:6">
      <c r="A21" s="35">
        <v>44722</v>
      </c>
      <c r="B21" s="59">
        <f>SUM('Euronext Ams. 8-10 Jun'!C52:C82)</f>
        <v>11400</v>
      </c>
      <c r="C21" s="59"/>
      <c r="D21" s="60">
        <f t="shared" si="0"/>
        <v>4.3673692982456149</v>
      </c>
      <c r="E21" s="59"/>
      <c r="F21" s="61">
        <f>SUM('Euronext Ams. 8-10 Jun'!E52:E82)</f>
        <v>49788.010000000009</v>
      </c>
    </row>
    <row r="22" spans="1:6">
      <c r="A22" s="3" t="s">
        <v>23</v>
      </c>
      <c r="B22" s="12">
        <f>SUM(B15:B21)</f>
        <v>87372</v>
      </c>
      <c r="C22" s="12"/>
      <c r="D22" s="50">
        <f t="shared" si="0"/>
        <v>4.4543733690427141</v>
      </c>
      <c r="E22" s="12"/>
      <c r="F22" s="13">
        <f>SUM(F15:F21)</f>
        <v>389187.51</v>
      </c>
    </row>
    <row r="23" spans="1:6">
      <c r="A23" s="24"/>
    </row>
  </sheetData>
  <pageMargins left="0.7" right="0.7" top="0.75" bottom="0.75" header="0.3" footer="0.3"/>
  <pageSetup paperSize="9" orientation="portrait" r:id="rId1"/>
  <ignoredErrors>
    <ignoredError sqref="B15:B21 F15:F21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B0BBD-386D-4961-8D56-DEB10914BEF5}">
  <sheetPr>
    <tabColor rgb="FF71DAFF"/>
  </sheetPr>
  <dimension ref="A6:E32"/>
  <sheetViews>
    <sheetView workbookViewId="0">
      <selection activeCell="J15" sqref="J15"/>
    </sheetView>
  </sheetViews>
  <sheetFormatPr defaultRowHeight="12.75"/>
  <cols>
    <col min="1" max="4" width="13.28515625" style="34" customWidth="1"/>
    <col min="5" max="5" width="15.7109375" style="34" customWidth="1"/>
    <col min="6" max="16384" width="9.140625" style="34"/>
  </cols>
  <sheetData>
    <row r="6" spans="1:5" ht="18">
      <c r="A6" s="38" t="s">
        <v>14</v>
      </c>
      <c r="B6" s="38"/>
    </row>
    <row r="8" spans="1:5">
      <c r="A8" s="42" t="s">
        <v>21</v>
      </c>
      <c r="B8" s="42"/>
      <c r="C8" s="42"/>
    </row>
    <row r="10" spans="1:5" ht="30">
      <c r="A10" s="30" t="s">
        <v>17</v>
      </c>
      <c r="B10" s="30" t="s">
        <v>18</v>
      </c>
      <c r="C10" s="1" t="s">
        <v>15</v>
      </c>
      <c r="D10" s="40" t="s">
        <v>16</v>
      </c>
      <c r="E10" s="40" t="s">
        <v>8</v>
      </c>
    </row>
    <row r="11" spans="1:5" ht="15">
      <c r="A11" s="64">
        <v>44720</v>
      </c>
      <c r="B11" s="65">
        <v>0.41202546296296294</v>
      </c>
      <c r="C11" s="66">
        <v>50000</v>
      </c>
      <c r="D11" s="67">
        <v>604</v>
      </c>
      <c r="E11" s="66">
        <v>30200000</v>
      </c>
    </row>
    <row r="12" spans="1:5" ht="15">
      <c r="A12" s="35">
        <v>44720</v>
      </c>
      <c r="B12" s="68">
        <v>0.52666666666666673</v>
      </c>
      <c r="C12" s="69">
        <v>25000</v>
      </c>
      <c r="D12" s="70">
        <v>604</v>
      </c>
      <c r="E12" s="69">
        <v>15100000</v>
      </c>
    </row>
    <row r="13" spans="1:5" ht="15">
      <c r="A13" s="35">
        <v>44720</v>
      </c>
      <c r="B13" s="68">
        <v>0.52724537037037034</v>
      </c>
      <c r="C13" s="69">
        <v>25000</v>
      </c>
      <c r="D13" s="70">
        <v>604</v>
      </c>
      <c r="E13" s="69">
        <v>15100000</v>
      </c>
    </row>
    <row r="14" spans="1:5" ht="15">
      <c r="A14" s="35">
        <v>44720</v>
      </c>
      <c r="B14" s="68">
        <v>0.53819444444444442</v>
      </c>
      <c r="C14" s="69">
        <v>50000</v>
      </c>
      <c r="D14" s="70">
        <v>606</v>
      </c>
      <c r="E14" s="69">
        <v>30300000</v>
      </c>
    </row>
    <row r="15" spans="1:5" ht="15">
      <c r="A15" s="35">
        <v>44720</v>
      </c>
      <c r="B15" s="68">
        <v>0.61778935185185191</v>
      </c>
      <c r="C15" s="69">
        <v>50000</v>
      </c>
      <c r="D15" s="70">
        <v>610</v>
      </c>
      <c r="E15" s="69">
        <v>30500000</v>
      </c>
    </row>
    <row r="16" spans="1:5" ht="15">
      <c r="A16" s="28">
        <v>44720</v>
      </c>
      <c r="B16" s="71">
        <v>0.63851851851851849</v>
      </c>
      <c r="C16" s="72">
        <v>39000</v>
      </c>
      <c r="D16" s="73">
        <v>610</v>
      </c>
      <c r="E16" s="72">
        <v>23790000</v>
      </c>
    </row>
    <row r="17" spans="1:5" ht="15">
      <c r="A17" s="2">
        <v>44721</v>
      </c>
      <c r="B17" s="62">
        <v>0.44150462962962966</v>
      </c>
      <c r="C17" s="63">
        <v>50000</v>
      </c>
      <c r="D17" s="74">
        <v>608</v>
      </c>
      <c r="E17" s="63">
        <v>30400000</v>
      </c>
    </row>
    <row r="18" spans="1:5" ht="15">
      <c r="A18" s="2">
        <v>44721</v>
      </c>
      <c r="B18" s="62">
        <v>0.48517361111111112</v>
      </c>
      <c r="C18" s="63">
        <v>50000</v>
      </c>
      <c r="D18" s="74">
        <v>606</v>
      </c>
      <c r="E18" s="63">
        <v>30300000</v>
      </c>
    </row>
    <row r="19" spans="1:5" ht="15">
      <c r="A19" s="2">
        <v>44721</v>
      </c>
      <c r="B19" s="62">
        <v>0.5562731481481481</v>
      </c>
      <c r="C19" s="63">
        <v>6000</v>
      </c>
      <c r="D19" s="74">
        <v>604</v>
      </c>
      <c r="E19" s="63">
        <v>3624000</v>
      </c>
    </row>
    <row r="20" spans="1:5" ht="15">
      <c r="A20" s="2">
        <v>44721</v>
      </c>
      <c r="B20" s="62">
        <v>0.59092592592592597</v>
      </c>
      <c r="C20" s="63">
        <v>50000</v>
      </c>
      <c r="D20" s="74">
        <v>606</v>
      </c>
      <c r="E20" s="63">
        <v>30300000</v>
      </c>
    </row>
    <row r="21" spans="1:5" ht="15">
      <c r="A21" s="2">
        <v>44721</v>
      </c>
      <c r="B21" s="62">
        <v>0.61516203703703709</v>
      </c>
      <c r="C21" s="63">
        <v>45000</v>
      </c>
      <c r="D21" s="74">
        <v>606</v>
      </c>
      <c r="E21" s="63">
        <v>27270000</v>
      </c>
    </row>
    <row r="22" spans="1:5" ht="15">
      <c r="A22" s="2">
        <v>44721</v>
      </c>
      <c r="B22" s="62">
        <v>0.62631944444444443</v>
      </c>
      <c r="C22" s="63">
        <v>24000</v>
      </c>
      <c r="D22" s="74">
        <v>604</v>
      </c>
      <c r="E22" s="63">
        <v>14496000</v>
      </c>
    </row>
    <row r="23" spans="1:5" ht="15">
      <c r="A23" s="28">
        <v>44721</v>
      </c>
      <c r="B23" s="71">
        <v>0.63356481481481486</v>
      </c>
      <c r="C23" s="72">
        <v>7000</v>
      </c>
      <c r="D23" s="75">
        <v>604</v>
      </c>
      <c r="E23" s="72">
        <f>+D23*C23</f>
        <v>4228000</v>
      </c>
    </row>
    <row r="24" spans="1:5" ht="15">
      <c r="A24" s="2">
        <v>44722</v>
      </c>
      <c r="B24" s="62">
        <v>0.40979166666666672</v>
      </c>
      <c r="C24" s="63">
        <v>50000</v>
      </c>
      <c r="D24" s="74">
        <v>601</v>
      </c>
      <c r="E24" s="63">
        <v>30050000</v>
      </c>
    </row>
    <row r="25" spans="1:5" ht="15">
      <c r="A25" s="2">
        <v>44722</v>
      </c>
      <c r="B25" s="62">
        <v>0.45317129629629632</v>
      </c>
      <c r="C25" s="63">
        <v>50000</v>
      </c>
      <c r="D25" s="74">
        <v>602</v>
      </c>
      <c r="E25" s="63">
        <v>30100000</v>
      </c>
    </row>
    <row r="26" spans="1:5" ht="15">
      <c r="A26" s="2">
        <v>44722</v>
      </c>
      <c r="B26" s="62">
        <v>0.49934027777777779</v>
      </c>
      <c r="C26" s="63">
        <v>50000</v>
      </c>
      <c r="D26" s="74">
        <v>603</v>
      </c>
      <c r="E26" s="63">
        <v>30150000</v>
      </c>
    </row>
    <row r="27" spans="1:5" ht="15">
      <c r="A27" s="2">
        <v>44722</v>
      </c>
      <c r="B27" s="62">
        <v>0.59995370370370371</v>
      </c>
      <c r="C27" s="63">
        <v>30000</v>
      </c>
      <c r="D27" s="74">
        <v>600</v>
      </c>
      <c r="E27" s="63">
        <v>18000000</v>
      </c>
    </row>
    <row r="28" spans="1:5" ht="15">
      <c r="A28" s="28">
        <v>44722</v>
      </c>
      <c r="B28" s="71">
        <v>0.63766203703703705</v>
      </c>
      <c r="C28" s="72">
        <v>39500</v>
      </c>
      <c r="D28" s="75">
        <v>600</v>
      </c>
      <c r="E28" s="72">
        <v>23700000</v>
      </c>
    </row>
    <row r="29" spans="1:5" ht="15">
      <c r="A29" s="84" t="s">
        <v>23</v>
      </c>
      <c r="B29" s="85"/>
      <c r="C29" s="86">
        <f>SUM(C11:C28)</f>
        <v>690500</v>
      </c>
      <c r="D29" s="87"/>
      <c r="E29" s="86">
        <f>SUM(E11:E28)</f>
        <v>417608000</v>
      </c>
    </row>
    <row r="30" spans="1:5">
      <c r="A30" s="35"/>
      <c r="B30" s="76"/>
      <c r="C30" s="77"/>
      <c r="D30" s="78"/>
      <c r="E30" s="79"/>
    </row>
    <row r="31" spans="1:5">
      <c r="A31" s="35"/>
      <c r="B31" s="76"/>
      <c r="C31" s="77"/>
      <c r="D31" s="78"/>
      <c r="E31" s="79"/>
    </row>
    <row r="32" spans="1:5">
      <c r="A32" s="80"/>
      <c r="B32" s="81"/>
      <c r="C32" s="82"/>
      <c r="D32" s="81"/>
      <c r="E32" s="83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8EDF7-D7F5-446E-8418-4B9995757982}">
  <sheetPr>
    <tabColor theme="9" tint="0.39997558519241921"/>
  </sheetPr>
  <dimension ref="A6:E134"/>
  <sheetViews>
    <sheetView topLeftCell="A64" workbookViewId="0">
      <selection activeCell="J18" sqref="J18"/>
    </sheetView>
  </sheetViews>
  <sheetFormatPr defaultRowHeight="12.75"/>
  <cols>
    <col min="1" max="4" width="13.28515625" style="34" customWidth="1"/>
    <col min="5" max="5" width="15.7109375" style="34" customWidth="1"/>
    <col min="6" max="16384" width="9.140625" style="34"/>
  </cols>
  <sheetData>
    <row r="6" spans="1:5" ht="18">
      <c r="A6" s="38" t="s">
        <v>14</v>
      </c>
      <c r="B6" s="38"/>
    </row>
    <row r="8" spans="1:5" ht="15">
      <c r="A8" s="27" t="s">
        <v>22</v>
      </c>
      <c r="B8" s="42"/>
      <c r="C8" s="27"/>
    </row>
    <row r="10" spans="1:5" ht="30">
      <c r="A10" s="30" t="s">
        <v>17</v>
      </c>
      <c r="B10" s="1" t="s">
        <v>25</v>
      </c>
      <c r="C10" s="1" t="s">
        <v>15</v>
      </c>
      <c r="D10" s="40" t="s">
        <v>26</v>
      </c>
      <c r="E10" s="1" t="s">
        <v>13</v>
      </c>
    </row>
    <row r="11" spans="1:5">
      <c r="A11" s="35">
        <v>44720</v>
      </c>
      <c r="B11" s="52">
        <v>44720.379467592589</v>
      </c>
      <c r="C11" s="53">
        <v>148</v>
      </c>
      <c r="D11" s="54">
        <v>4.41</v>
      </c>
      <c r="E11" s="90">
        <v>652.68000000000006</v>
      </c>
    </row>
    <row r="12" spans="1:5">
      <c r="A12" s="35">
        <v>44720</v>
      </c>
      <c r="B12" s="29">
        <v>44720.379467592589</v>
      </c>
      <c r="C12" s="18">
        <v>427</v>
      </c>
      <c r="D12" s="6">
        <v>4.41</v>
      </c>
      <c r="E12" s="57">
        <v>1883.0700000000002</v>
      </c>
    </row>
    <row r="13" spans="1:5">
      <c r="A13" s="35">
        <v>44720</v>
      </c>
      <c r="B13" s="29">
        <v>44720.438981481479</v>
      </c>
      <c r="C13" s="18">
        <v>668</v>
      </c>
      <c r="D13" s="6">
        <v>4.45</v>
      </c>
      <c r="E13" s="57">
        <v>2972.6</v>
      </c>
    </row>
    <row r="14" spans="1:5">
      <c r="A14" s="35">
        <v>44720</v>
      </c>
      <c r="B14" s="29">
        <v>44720.438981481479</v>
      </c>
      <c r="C14" s="18">
        <v>558</v>
      </c>
      <c r="D14" s="6">
        <v>4.45</v>
      </c>
      <c r="E14" s="57">
        <v>2483.1</v>
      </c>
    </row>
    <row r="15" spans="1:5">
      <c r="A15" s="35">
        <v>44720</v>
      </c>
      <c r="B15" s="29">
        <v>44720.438981481479</v>
      </c>
      <c r="C15" s="18">
        <v>1000</v>
      </c>
      <c r="D15" s="6">
        <v>4.45</v>
      </c>
      <c r="E15" s="57">
        <v>4450</v>
      </c>
    </row>
    <row r="16" spans="1:5">
      <c r="A16" s="35">
        <v>44720</v>
      </c>
      <c r="B16" s="29">
        <v>44720.452627314815</v>
      </c>
      <c r="C16" s="18">
        <v>129</v>
      </c>
      <c r="D16" s="6">
        <v>4.45</v>
      </c>
      <c r="E16" s="57">
        <v>574.05000000000007</v>
      </c>
    </row>
    <row r="17" spans="1:5">
      <c r="A17" s="35">
        <v>44720</v>
      </c>
      <c r="B17" s="29">
        <v>44720.455069444448</v>
      </c>
      <c r="C17" s="18">
        <v>747</v>
      </c>
      <c r="D17" s="6">
        <v>4.45</v>
      </c>
      <c r="E17" s="57">
        <v>3324.15</v>
      </c>
    </row>
    <row r="18" spans="1:5">
      <c r="A18" s="35">
        <v>44720</v>
      </c>
      <c r="B18" s="29">
        <v>44720.459085648145</v>
      </c>
      <c r="C18" s="18">
        <v>300</v>
      </c>
      <c r="D18" s="6">
        <v>4.45</v>
      </c>
      <c r="E18" s="57">
        <v>1335</v>
      </c>
    </row>
    <row r="19" spans="1:5">
      <c r="A19" s="35">
        <v>44720</v>
      </c>
      <c r="B19" s="29">
        <v>44720.459085648145</v>
      </c>
      <c r="C19" s="18">
        <v>71</v>
      </c>
      <c r="D19" s="6">
        <v>4.45</v>
      </c>
      <c r="E19" s="57">
        <v>315.95</v>
      </c>
    </row>
    <row r="20" spans="1:5">
      <c r="A20" s="35">
        <v>44720</v>
      </c>
      <c r="B20" s="29">
        <v>44720.46199074074</v>
      </c>
      <c r="C20" s="18">
        <v>1000</v>
      </c>
      <c r="D20" s="6">
        <v>4.45</v>
      </c>
      <c r="E20" s="57">
        <v>4450</v>
      </c>
    </row>
    <row r="21" spans="1:5">
      <c r="A21" s="35">
        <v>44720</v>
      </c>
      <c r="B21" s="29">
        <v>44720.497974537036</v>
      </c>
      <c r="C21" s="18">
        <v>290</v>
      </c>
      <c r="D21" s="6">
        <v>4.4400000000000004</v>
      </c>
      <c r="E21" s="57">
        <v>1287.6000000000001</v>
      </c>
    </row>
    <row r="22" spans="1:5">
      <c r="A22" s="35">
        <v>44720</v>
      </c>
      <c r="B22" s="29">
        <v>44720.497997685183</v>
      </c>
      <c r="C22" s="18">
        <v>600</v>
      </c>
      <c r="D22" s="6">
        <v>4.43</v>
      </c>
      <c r="E22" s="57">
        <v>2658</v>
      </c>
    </row>
    <row r="23" spans="1:5">
      <c r="A23" s="35">
        <v>44720</v>
      </c>
      <c r="B23" s="29">
        <v>44720.654456018521</v>
      </c>
      <c r="C23" s="18">
        <v>581</v>
      </c>
      <c r="D23" s="6">
        <v>4.43</v>
      </c>
      <c r="E23" s="57">
        <v>2573.83</v>
      </c>
    </row>
    <row r="24" spans="1:5">
      <c r="A24" s="35">
        <v>44720</v>
      </c>
      <c r="B24" s="29">
        <v>44720.655729166669</v>
      </c>
      <c r="C24" s="18">
        <v>5</v>
      </c>
      <c r="D24" s="6">
        <v>4.43</v>
      </c>
      <c r="E24" s="57">
        <v>22.15</v>
      </c>
    </row>
    <row r="25" spans="1:5">
      <c r="A25" s="35">
        <v>44720</v>
      </c>
      <c r="B25" s="29">
        <v>44720.655729166669</v>
      </c>
      <c r="C25" s="18">
        <v>1925</v>
      </c>
      <c r="D25" s="6">
        <v>4.43</v>
      </c>
      <c r="E25" s="57">
        <v>8527.75</v>
      </c>
    </row>
    <row r="26" spans="1:5">
      <c r="A26" s="28">
        <v>44720</v>
      </c>
      <c r="B26" s="23">
        <v>44720.670069444444</v>
      </c>
      <c r="C26" s="8">
        <v>1723</v>
      </c>
      <c r="D26" s="44">
        <v>4.43</v>
      </c>
      <c r="E26" s="58">
        <v>7632.8899999999994</v>
      </c>
    </row>
    <row r="27" spans="1:5">
      <c r="A27" s="35">
        <v>44721</v>
      </c>
      <c r="B27" s="29">
        <v>44721.453923611109</v>
      </c>
      <c r="C27" s="18">
        <v>1000</v>
      </c>
      <c r="D27" s="6">
        <v>4.45</v>
      </c>
      <c r="E27" s="57">
        <v>4450</v>
      </c>
    </row>
    <row r="28" spans="1:5">
      <c r="A28" s="35">
        <v>44721</v>
      </c>
      <c r="B28" s="52">
        <v>44721.453923611109</v>
      </c>
      <c r="C28" s="53">
        <v>608</v>
      </c>
      <c r="D28" s="54">
        <v>4.45</v>
      </c>
      <c r="E28" s="90">
        <v>2705.6</v>
      </c>
    </row>
    <row r="29" spans="1:5">
      <c r="A29" s="35">
        <v>44721</v>
      </c>
      <c r="B29" s="29">
        <v>44721.459629629629</v>
      </c>
      <c r="C29" s="18">
        <v>470</v>
      </c>
      <c r="D29" s="6">
        <v>4.4400000000000004</v>
      </c>
      <c r="E29" s="57">
        <v>2086.8000000000002</v>
      </c>
    </row>
    <row r="30" spans="1:5">
      <c r="A30" s="35">
        <v>44721</v>
      </c>
      <c r="B30" s="29">
        <v>44721.462175925924</v>
      </c>
      <c r="C30" s="18">
        <v>101</v>
      </c>
      <c r="D30" s="6">
        <v>4.4400000000000004</v>
      </c>
      <c r="E30" s="57">
        <v>448.44000000000005</v>
      </c>
    </row>
    <row r="31" spans="1:5">
      <c r="A31" s="35">
        <v>44721</v>
      </c>
      <c r="B31" s="29">
        <v>44721.462175925924</v>
      </c>
      <c r="C31" s="18">
        <v>1176</v>
      </c>
      <c r="D31" s="6">
        <v>4.4400000000000004</v>
      </c>
      <c r="E31" s="57">
        <v>5221.4400000000005</v>
      </c>
    </row>
    <row r="32" spans="1:5">
      <c r="A32" s="35">
        <v>44721</v>
      </c>
      <c r="B32" s="29">
        <v>44721.462175925924</v>
      </c>
      <c r="C32" s="18">
        <v>235</v>
      </c>
      <c r="D32" s="6">
        <v>4.4400000000000004</v>
      </c>
      <c r="E32" s="57">
        <v>1043.4000000000001</v>
      </c>
    </row>
    <row r="33" spans="1:5">
      <c r="A33" s="35">
        <v>44721</v>
      </c>
      <c r="B33" s="29">
        <v>44721.486388888887</v>
      </c>
      <c r="C33" s="18">
        <v>18</v>
      </c>
      <c r="D33" s="6">
        <v>4.4400000000000004</v>
      </c>
      <c r="E33" s="57">
        <v>79.92</v>
      </c>
    </row>
    <row r="34" spans="1:5">
      <c r="A34" s="35">
        <v>44721</v>
      </c>
      <c r="B34" s="29">
        <v>44721.486388888887</v>
      </c>
      <c r="C34" s="18">
        <v>348</v>
      </c>
      <c r="D34" s="6">
        <v>4.4400000000000004</v>
      </c>
      <c r="E34" s="57">
        <v>1545.1200000000001</v>
      </c>
    </row>
    <row r="35" spans="1:5">
      <c r="A35" s="35">
        <v>44721</v>
      </c>
      <c r="B35" s="29">
        <v>44721.548576388886</v>
      </c>
      <c r="C35" s="18">
        <v>260</v>
      </c>
      <c r="D35" s="6">
        <v>4.43</v>
      </c>
      <c r="E35" s="57">
        <v>1151.8</v>
      </c>
    </row>
    <row r="36" spans="1:5">
      <c r="A36" s="35">
        <v>44721</v>
      </c>
      <c r="B36" s="29">
        <v>44721.548576388886</v>
      </c>
      <c r="C36" s="18">
        <v>629</v>
      </c>
      <c r="D36" s="6">
        <v>4.4400000000000004</v>
      </c>
      <c r="E36" s="57">
        <v>2792.76</v>
      </c>
    </row>
    <row r="37" spans="1:5">
      <c r="A37" s="35">
        <v>44721</v>
      </c>
      <c r="B37" s="29">
        <v>44721.548576388886</v>
      </c>
      <c r="C37" s="18">
        <v>350</v>
      </c>
      <c r="D37" s="6">
        <v>4.4400000000000004</v>
      </c>
      <c r="E37" s="57">
        <v>1554.0000000000002</v>
      </c>
    </row>
    <row r="38" spans="1:5">
      <c r="A38" s="35">
        <v>44721</v>
      </c>
      <c r="B38" s="29">
        <v>44721.612372685187</v>
      </c>
      <c r="C38" s="18">
        <v>474</v>
      </c>
      <c r="D38" s="6">
        <v>4.43</v>
      </c>
      <c r="E38" s="57">
        <v>2099.8199999999997</v>
      </c>
    </row>
    <row r="39" spans="1:5">
      <c r="A39" s="35">
        <v>44721</v>
      </c>
      <c r="B39" s="29">
        <v>44721.633935185186</v>
      </c>
      <c r="C39" s="18">
        <v>6</v>
      </c>
      <c r="D39" s="6">
        <v>4.43</v>
      </c>
      <c r="E39" s="57">
        <v>26.58</v>
      </c>
    </row>
    <row r="40" spans="1:5">
      <c r="A40" s="35">
        <v>44721</v>
      </c>
      <c r="B40" s="29">
        <v>44721.633935185186</v>
      </c>
      <c r="C40" s="18">
        <v>455</v>
      </c>
      <c r="D40" s="6">
        <v>4.43</v>
      </c>
      <c r="E40" s="57">
        <v>2015.6499999999999</v>
      </c>
    </row>
    <row r="41" spans="1:5">
      <c r="A41" s="35">
        <v>44721</v>
      </c>
      <c r="B41" s="29">
        <v>44721.633935185186</v>
      </c>
      <c r="C41" s="18">
        <v>275</v>
      </c>
      <c r="D41" s="6">
        <v>4.43</v>
      </c>
      <c r="E41" s="57">
        <v>1218.25</v>
      </c>
    </row>
    <row r="42" spans="1:5">
      <c r="A42" s="35">
        <v>44721</v>
      </c>
      <c r="B42" s="29">
        <v>44721.66741898148</v>
      </c>
      <c r="C42" s="18">
        <v>1035</v>
      </c>
      <c r="D42" s="6">
        <v>4.4400000000000004</v>
      </c>
      <c r="E42" s="57">
        <v>4595.4000000000005</v>
      </c>
    </row>
    <row r="43" spans="1:5">
      <c r="A43" s="35">
        <v>44721</v>
      </c>
      <c r="B43" s="29">
        <v>44721.671539351853</v>
      </c>
      <c r="C43" s="18">
        <v>90</v>
      </c>
      <c r="D43" s="6">
        <v>4.4400000000000004</v>
      </c>
      <c r="E43" s="57">
        <v>399.6</v>
      </c>
    </row>
    <row r="44" spans="1:5">
      <c r="A44" s="35">
        <v>44721</v>
      </c>
      <c r="B44" s="29">
        <v>44721.671539351853</v>
      </c>
      <c r="C44" s="18">
        <v>643</v>
      </c>
      <c r="D44" s="6">
        <v>4.4400000000000004</v>
      </c>
      <c r="E44" s="57">
        <v>2854.92</v>
      </c>
    </row>
    <row r="45" spans="1:5">
      <c r="A45" s="35">
        <v>44721</v>
      </c>
      <c r="B45" s="29">
        <v>44721.671539351853</v>
      </c>
      <c r="C45" s="18">
        <v>470</v>
      </c>
      <c r="D45" s="6">
        <v>4.4400000000000004</v>
      </c>
      <c r="E45" s="57">
        <v>2086.8000000000002</v>
      </c>
    </row>
    <row r="46" spans="1:5">
      <c r="A46" s="35">
        <v>44721</v>
      </c>
      <c r="B46" s="29">
        <v>44721.671539351853</v>
      </c>
      <c r="C46" s="18">
        <v>736</v>
      </c>
      <c r="D46" s="6">
        <v>4.4400000000000004</v>
      </c>
      <c r="E46" s="57">
        <v>3267.84</v>
      </c>
    </row>
    <row r="47" spans="1:5">
      <c r="A47" s="35">
        <v>44721</v>
      </c>
      <c r="B47" s="29">
        <v>44721.703240740739</v>
      </c>
      <c r="C47" s="18">
        <v>652</v>
      </c>
      <c r="D47" s="6">
        <v>4.43</v>
      </c>
      <c r="E47" s="57">
        <v>2888.3599999999997</v>
      </c>
    </row>
    <row r="48" spans="1:5">
      <c r="A48" s="35">
        <v>44721</v>
      </c>
      <c r="B48" s="29">
        <v>44721.703668981485</v>
      </c>
      <c r="C48" s="18">
        <v>1</v>
      </c>
      <c r="D48" s="6">
        <v>4.42</v>
      </c>
      <c r="E48" s="57">
        <v>4.42</v>
      </c>
    </row>
    <row r="49" spans="1:5">
      <c r="A49" s="35">
        <v>44721</v>
      </c>
      <c r="B49" s="29">
        <v>44721.708287037036</v>
      </c>
      <c r="C49" s="18">
        <v>288</v>
      </c>
      <c r="D49" s="6">
        <v>4.42</v>
      </c>
      <c r="E49" s="57">
        <v>1272.96</v>
      </c>
    </row>
    <row r="50" spans="1:5">
      <c r="A50" s="35">
        <v>44721</v>
      </c>
      <c r="B50" s="29">
        <v>44721.708287037036</v>
      </c>
      <c r="C50" s="18">
        <v>663</v>
      </c>
      <c r="D50" s="6">
        <v>4.42</v>
      </c>
      <c r="E50" s="57">
        <v>2930.46</v>
      </c>
    </row>
    <row r="51" spans="1:5">
      <c r="A51" s="28">
        <v>44721</v>
      </c>
      <c r="B51" s="23">
        <v>44721.708287037036</v>
      </c>
      <c r="C51" s="8">
        <v>17</v>
      </c>
      <c r="D51" s="44">
        <v>4.42</v>
      </c>
      <c r="E51" s="58">
        <v>75.14</v>
      </c>
    </row>
    <row r="52" spans="1:5">
      <c r="A52" s="35">
        <v>44722</v>
      </c>
      <c r="B52" s="29">
        <v>44722.378587962965</v>
      </c>
      <c r="C52" s="18">
        <v>425</v>
      </c>
      <c r="D52" s="6">
        <v>4.37</v>
      </c>
      <c r="E52" s="57">
        <v>1857.25</v>
      </c>
    </row>
    <row r="53" spans="1:5">
      <c r="A53" s="35">
        <v>44722</v>
      </c>
      <c r="B53" s="29">
        <v>44722.378587962965</v>
      </c>
      <c r="C53" s="18">
        <v>256</v>
      </c>
      <c r="D53" s="6">
        <v>4.37</v>
      </c>
      <c r="E53" s="57">
        <v>1118.72</v>
      </c>
    </row>
    <row r="54" spans="1:5">
      <c r="A54" s="35">
        <v>44722</v>
      </c>
      <c r="B54" s="29">
        <v>44722.389270833337</v>
      </c>
      <c r="C54" s="18">
        <v>757</v>
      </c>
      <c r="D54" s="6">
        <v>4.37</v>
      </c>
      <c r="E54" s="57">
        <v>3308.09</v>
      </c>
    </row>
    <row r="55" spans="1:5">
      <c r="A55" s="35">
        <v>44722</v>
      </c>
      <c r="B55" s="29">
        <v>44722.414618055554</v>
      </c>
      <c r="C55" s="18">
        <v>48</v>
      </c>
      <c r="D55" s="6">
        <v>4.37</v>
      </c>
      <c r="E55" s="57">
        <v>209.76</v>
      </c>
    </row>
    <row r="56" spans="1:5">
      <c r="A56" s="35">
        <v>44722</v>
      </c>
      <c r="B56" s="29">
        <v>44722.421423611115</v>
      </c>
      <c r="C56" s="18">
        <v>64</v>
      </c>
      <c r="D56" s="6">
        <v>4.37</v>
      </c>
      <c r="E56" s="57">
        <v>279.68</v>
      </c>
    </row>
    <row r="57" spans="1:5">
      <c r="A57" s="35">
        <v>44722</v>
      </c>
      <c r="B57" s="29">
        <v>44722.428946759261</v>
      </c>
      <c r="C57" s="18">
        <v>198</v>
      </c>
      <c r="D57" s="6">
        <v>4.38</v>
      </c>
      <c r="E57" s="57">
        <v>867.24</v>
      </c>
    </row>
    <row r="58" spans="1:5">
      <c r="A58" s="35">
        <v>44722</v>
      </c>
      <c r="B58" s="29">
        <v>44722.428946759261</v>
      </c>
      <c r="C58" s="18">
        <v>690</v>
      </c>
      <c r="D58" s="6">
        <v>4.38</v>
      </c>
      <c r="E58" s="57">
        <v>3022.2</v>
      </c>
    </row>
    <row r="59" spans="1:5">
      <c r="A59" s="35">
        <v>44722</v>
      </c>
      <c r="B59" s="29">
        <v>44722.457719907405</v>
      </c>
      <c r="C59" s="18">
        <v>352</v>
      </c>
      <c r="D59" s="6">
        <v>4.38</v>
      </c>
      <c r="E59" s="57">
        <v>1541.76</v>
      </c>
    </row>
    <row r="60" spans="1:5">
      <c r="A60" s="35">
        <v>44722</v>
      </c>
      <c r="B60" s="29">
        <v>44722.457719907405</v>
      </c>
      <c r="C60" s="18">
        <v>328</v>
      </c>
      <c r="D60" s="6">
        <v>4.38</v>
      </c>
      <c r="E60" s="57">
        <v>1436.6399999999999</v>
      </c>
    </row>
    <row r="61" spans="1:5">
      <c r="A61" s="35">
        <v>44722</v>
      </c>
      <c r="B61" s="29">
        <v>44722.457719907405</v>
      </c>
      <c r="C61" s="18">
        <v>100</v>
      </c>
      <c r="D61" s="6">
        <v>4.3899999999999997</v>
      </c>
      <c r="E61" s="57">
        <v>438.99999999999994</v>
      </c>
    </row>
    <row r="62" spans="1:5">
      <c r="A62" s="35">
        <v>44722</v>
      </c>
      <c r="B62" s="29">
        <v>44722.457719907405</v>
      </c>
      <c r="C62" s="18">
        <v>900</v>
      </c>
      <c r="D62" s="6">
        <v>4.3899999999999997</v>
      </c>
      <c r="E62" s="57">
        <v>3950.9999999999995</v>
      </c>
    </row>
    <row r="63" spans="1:5">
      <c r="A63" s="35">
        <v>44722</v>
      </c>
      <c r="B63" s="29">
        <v>44722.457870370374</v>
      </c>
      <c r="C63" s="18">
        <v>500</v>
      </c>
      <c r="D63" s="6">
        <v>4.38</v>
      </c>
      <c r="E63" s="57">
        <v>2190</v>
      </c>
    </row>
    <row r="64" spans="1:5">
      <c r="A64" s="35">
        <v>44722</v>
      </c>
      <c r="B64" s="29">
        <v>44722.536782407406</v>
      </c>
      <c r="C64" s="18">
        <v>1000</v>
      </c>
      <c r="D64" s="6">
        <v>4.4000000000000004</v>
      </c>
      <c r="E64" s="57">
        <v>4400</v>
      </c>
    </row>
    <row r="65" spans="1:5">
      <c r="A65" s="35">
        <v>44722</v>
      </c>
      <c r="B65" s="29">
        <v>44722.567453703705</v>
      </c>
      <c r="C65" s="18">
        <v>452</v>
      </c>
      <c r="D65" s="6">
        <v>4.3899999999999997</v>
      </c>
      <c r="E65" s="57">
        <v>1984.2799999999997</v>
      </c>
    </row>
    <row r="66" spans="1:5">
      <c r="A66" s="35">
        <v>44722</v>
      </c>
      <c r="B66" s="29">
        <v>44722.567453703705</v>
      </c>
      <c r="C66" s="18">
        <v>548</v>
      </c>
      <c r="D66" s="6">
        <v>4.3899999999999997</v>
      </c>
      <c r="E66" s="57">
        <v>2405.7199999999998</v>
      </c>
    </row>
    <row r="67" spans="1:5">
      <c r="A67" s="35">
        <v>44722</v>
      </c>
      <c r="B67" s="29">
        <v>44722.598009259258</v>
      </c>
      <c r="C67" s="18">
        <v>343</v>
      </c>
      <c r="D67" s="6">
        <v>4.3899999999999997</v>
      </c>
      <c r="E67" s="57">
        <v>1505.77</v>
      </c>
    </row>
    <row r="68" spans="1:5">
      <c r="A68" s="35">
        <v>44722</v>
      </c>
      <c r="B68" s="29">
        <v>44722.598009259258</v>
      </c>
      <c r="C68" s="18">
        <v>500</v>
      </c>
      <c r="D68" s="6">
        <v>4.3899999999999997</v>
      </c>
      <c r="E68" s="57">
        <v>2195</v>
      </c>
    </row>
    <row r="69" spans="1:5">
      <c r="A69" s="35">
        <v>44722</v>
      </c>
      <c r="B69" s="29">
        <v>44722.650520833333</v>
      </c>
      <c r="C69" s="18">
        <v>146</v>
      </c>
      <c r="D69" s="6">
        <v>4.3600000000000003</v>
      </c>
      <c r="E69" s="57">
        <v>636.56000000000006</v>
      </c>
    </row>
    <row r="70" spans="1:5">
      <c r="A70" s="35">
        <v>44722</v>
      </c>
      <c r="B70" s="29">
        <v>44722.650520833333</v>
      </c>
      <c r="C70" s="18">
        <v>500</v>
      </c>
      <c r="D70" s="6">
        <v>4.3499999999999996</v>
      </c>
      <c r="E70" s="57">
        <v>2175</v>
      </c>
    </row>
    <row r="71" spans="1:5">
      <c r="A71" s="35">
        <v>44722</v>
      </c>
      <c r="B71" s="29">
        <v>44722.650520833333</v>
      </c>
      <c r="C71" s="18">
        <v>716</v>
      </c>
      <c r="D71" s="6">
        <v>4.3499999999999996</v>
      </c>
      <c r="E71" s="57">
        <v>3114.6</v>
      </c>
    </row>
    <row r="72" spans="1:5">
      <c r="A72" s="35">
        <v>44722</v>
      </c>
      <c r="B72" s="29">
        <v>44722.650520833333</v>
      </c>
      <c r="C72" s="18">
        <v>705</v>
      </c>
      <c r="D72" s="6">
        <v>4.3600000000000003</v>
      </c>
      <c r="E72" s="57">
        <v>3073.8</v>
      </c>
    </row>
    <row r="73" spans="1:5">
      <c r="A73" s="35">
        <v>44722</v>
      </c>
      <c r="B73" s="29">
        <v>44722.70826388889</v>
      </c>
      <c r="C73" s="18">
        <v>15</v>
      </c>
      <c r="D73" s="6">
        <v>4.32</v>
      </c>
      <c r="E73" s="57">
        <v>64.800000000000011</v>
      </c>
    </row>
    <row r="74" spans="1:5">
      <c r="A74" s="35">
        <v>44722</v>
      </c>
      <c r="B74" s="29">
        <v>44722.70826388889</v>
      </c>
      <c r="C74" s="18">
        <v>10</v>
      </c>
      <c r="D74" s="6">
        <v>4.32</v>
      </c>
      <c r="E74" s="57">
        <v>43.2</v>
      </c>
    </row>
    <row r="75" spans="1:5">
      <c r="A75" s="35">
        <v>44722</v>
      </c>
      <c r="B75" s="29">
        <v>44722.70826388889</v>
      </c>
      <c r="C75" s="18">
        <v>20</v>
      </c>
      <c r="D75" s="6">
        <v>4.32</v>
      </c>
      <c r="E75" s="57">
        <v>86.4</v>
      </c>
    </row>
    <row r="76" spans="1:5">
      <c r="A76" s="35">
        <v>44722</v>
      </c>
      <c r="B76" s="29">
        <v>44722.70826388889</v>
      </c>
      <c r="C76" s="18">
        <v>42</v>
      </c>
      <c r="D76" s="6">
        <v>4.32</v>
      </c>
      <c r="E76" s="57">
        <v>181.44</v>
      </c>
    </row>
    <row r="77" spans="1:5">
      <c r="A77" s="35">
        <v>44722</v>
      </c>
      <c r="B77" s="29">
        <v>44722.712581018517</v>
      </c>
      <c r="C77" s="18">
        <v>218</v>
      </c>
      <c r="D77" s="6">
        <v>4.3099999999999996</v>
      </c>
      <c r="E77" s="57">
        <v>939.57999999999993</v>
      </c>
    </row>
    <row r="78" spans="1:5">
      <c r="A78" s="35">
        <v>44722</v>
      </c>
      <c r="B78" s="29">
        <v>44722.712581018517</v>
      </c>
      <c r="C78" s="18">
        <v>103</v>
      </c>
      <c r="D78" s="6">
        <v>4.3099999999999996</v>
      </c>
      <c r="E78" s="57">
        <v>443.92999999999995</v>
      </c>
    </row>
    <row r="79" spans="1:5">
      <c r="A79" s="35">
        <v>44722</v>
      </c>
      <c r="B79" s="29">
        <v>44722.712581018517</v>
      </c>
      <c r="C79" s="18">
        <v>36</v>
      </c>
      <c r="D79" s="6">
        <v>4.3099999999999996</v>
      </c>
      <c r="E79" s="57">
        <v>155.16</v>
      </c>
    </row>
    <row r="80" spans="1:5">
      <c r="A80" s="35">
        <v>44722</v>
      </c>
      <c r="B80" s="29">
        <v>44722.712581018517</v>
      </c>
      <c r="C80" s="18">
        <v>753</v>
      </c>
      <c r="D80" s="6">
        <v>4.3099999999999996</v>
      </c>
      <c r="E80" s="57">
        <v>3245.43</v>
      </c>
    </row>
    <row r="81" spans="1:5">
      <c r="A81" s="35">
        <v>44722</v>
      </c>
      <c r="B81" s="29">
        <v>44722.712581018517</v>
      </c>
      <c r="C81" s="18">
        <v>175</v>
      </c>
      <c r="D81" s="6">
        <v>4.32</v>
      </c>
      <c r="E81" s="57">
        <v>756</v>
      </c>
    </row>
    <row r="82" spans="1:5">
      <c r="A82" s="28">
        <v>44722</v>
      </c>
      <c r="B82" s="23">
        <v>44722.712581018517</v>
      </c>
      <c r="C82" s="8">
        <v>500</v>
      </c>
      <c r="D82" s="44">
        <v>4.32</v>
      </c>
      <c r="E82" s="58">
        <v>2160</v>
      </c>
    </row>
    <row r="83" spans="1:5">
      <c r="A83" s="84" t="s">
        <v>23</v>
      </c>
      <c r="B83" s="94"/>
      <c r="C83" s="92">
        <f>SUM(C11:C82)</f>
        <v>32572</v>
      </c>
      <c r="D83" s="91"/>
      <c r="E83" s="93">
        <f>SUM(E11:E82)</f>
        <v>143746.30999999997</v>
      </c>
    </row>
    <row r="84" spans="1:5">
      <c r="A84" s="35"/>
      <c r="B84" s="52"/>
      <c r="C84" s="53"/>
      <c r="D84" s="54"/>
      <c r="E84" s="55"/>
    </row>
    <row r="85" spans="1:5">
      <c r="A85" s="35"/>
      <c r="B85" s="52"/>
      <c r="C85" s="53"/>
      <c r="D85" s="54"/>
      <c r="E85" s="55"/>
    </row>
    <row r="86" spans="1:5">
      <c r="A86" s="35"/>
      <c r="B86" s="52"/>
      <c r="C86" s="53"/>
      <c r="D86" s="54"/>
      <c r="E86" s="55"/>
    </row>
    <row r="87" spans="1:5">
      <c r="A87" s="35"/>
      <c r="B87" s="52"/>
      <c r="C87" s="53"/>
      <c r="D87" s="54"/>
      <c r="E87" s="55"/>
    </row>
    <row r="88" spans="1:5">
      <c r="A88" s="35"/>
      <c r="B88" s="52"/>
      <c r="C88" s="53"/>
      <c r="D88" s="54"/>
      <c r="E88" s="55"/>
    </row>
    <row r="89" spans="1:5">
      <c r="A89" s="35"/>
      <c r="B89" s="52"/>
      <c r="C89" s="53"/>
      <c r="D89" s="54"/>
      <c r="E89" s="55"/>
    </row>
    <row r="90" spans="1:5">
      <c r="A90" s="35"/>
      <c r="B90" s="52"/>
      <c r="C90" s="53"/>
      <c r="D90" s="54"/>
      <c r="E90" s="55"/>
    </row>
    <row r="91" spans="1:5">
      <c r="A91" s="35"/>
      <c r="B91" s="52"/>
      <c r="C91" s="53"/>
      <c r="D91" s="54"/>
      <c r="E91" s="55"/>
    </row>
    <row r="92" spans="1:5">
      <c r="A92" s="35"/>
      <c r="B92" s="52"/>
      <c r="C92" s="53"/>
      <c r="D92" s="54"/>
      <c r="E92" s="55"/>
    </row>
    <row r="93" spans="1:5">
      <c r="A93" s="35"/>
      <c r="B93" s="52"/>
      <c r="C93" s="53"/>
      <c r="D93" s="54"/>
      <c r="E93" s="55"/>
    </row>
    <row r="94" spans="1:5">
      <c r="A94" s="35"/>
      <c r="B94" s="52"/>
      <c r="C94" s="53"/>
      <c r="D94" s="54"/>
      <c r="E94" s="55"/>
    </row>
    <row r="95" spans="1:5">
      <c r="A95" s="35"/>
      <c r="B95" s="52"/>
      <c r="C95" s="53"/>
      <c r="D95" s="54"/>
      <c r="E95" s="55"/>
    </row>
    <row r="96" spans="1:5">
      <c r="A96" s="35"/>
      <c r="B96" s="52"/>
      <c r="C96" s="53"/>
      <c r="D96" s="54"/>
      <c r="E96" s="55"/>
    </row>
    <row r="97" spans="1:5">
      <c r="A97" s="35"/>
      <c r="B97" s="52"/>
      <c r="C97" s="53"/>
      <c r="D97" s="54"/>
      <c r="E97" s="55"/>
    </row>
    <row r="98" spans="1:5">
      <c r="A98" s="35"/>
      <c r="B98" s="52"/>
      <c r="C98" s="53"/>
      <c r="D98" s="54"/>
      <c r="E98" s="55"/>
    </row>
    <row r="99" spans="1:5">
      <c r="A99" s="35"/>
      <c r="B99" s="56"/>
      <c r="C99" s="53"/>
      <c r="D99" s="54"/>
      <c r="E99" s="55"/>
    </row>
    <row r="100" spans="1:5">
      <c r="A100" s="35"/>
      <c r="B100" s="52"/>
      <c r="C100" s="53"/>
      <c r="D100" s="54"/>
      <c r="E100" s="55"/>
    </row>
    <row r="101" spans="1:5">
      <c r="A101" s="35"/>
      <c r="B101" s="52"/>
      <c r="C101" s="53"/>
      <c r="D101" s="54"/>
      <c r="E101" s="55"/>
    </row>
    <row r="102" spans="1:5">
      <c r="A102" s="35"/>
      <c r="B102" s="52"/>
      <c r="C102" s="53"/>
      <c r="D102" s="54"/>
      <c r="E102" s="55"/>
    </row>
    <row r="103" spans="1:5">
      <c r="A103" s="35"/>
      <c r="B103" s="52"/>
      <c r="C103" s="53"/>
      <c r="D103" s="54"/>
      <c r="E103" s="55"/>
    </row>
    <row r="104" spans="1:5">
      <c r="A104" s="35"/>
      <c r="B104" s="52"/>
      <c r="C104" s="53"/>
      <c r="D104" s="54"/>
      <c r="E104" s="55"/>
    </row>
    <row r="105" spans="1:5">
      <c r="A105" s="35"/>
      <c r="B105" s="52"/>
      <c r="C105" s="53"/>
      <c r="D105" s="54"/>
      <c r="E105" s="55"/>
    </row>
    <row r="106" spans="1:5">
      <c r="A106" s="35"/>
      <c r="B106" s="52"/>
      <c r="C106" s="53"/>
      <c r="D106" s="54"/>
      <c r="E106" s="55"/>
    </row>
    <row r="107" spans="1:5">
      <c r="A107" s="35"/>
      <c r="B107" s="52"/>
      <c r="C107" s="53"/>
      <c r="D107" s="54"/>
      <c r="E107" s="55"/>
    </row>
    <row r="108" spans="1:5">
      <c r="A108" s="35"/>
      <c r="B108" s="52"/>
      <c r="C108" s="53"/>
      <c r="D108" s="54"/>
      <c r="E108" s="55"/>
    </row>
    <row r="109" spans="1:5">
      <c r="A109" s="35"/>
      <c r="B109" s="52"/>
      <c r="C109" s="53"/>
      <c r="D109" s="54"/>
      <c r="E109" s="55"/>
    </row>
    <row r="110" spans="1:5">
      <c r="A110" s="2"/>
      <c r="B110" s="29"/>
      <c r="C110" s="18"/>
      <c r="D110" s="6"/>
      <c r="E110" s="7"/>
    </row>
    <row r="111" spans="1:5">
      <c r="A111" s="2"/>
      <c r="B111" s="29"/>
      <c r="C111" s="18"/>
      <c r="D111" s="6"/>
      <c r="E111" s="7"/>
    </row>
    <row r="112" spans="1:5">
      <c r="A112" s="2"/>
      <c r="B112" s="29"/>
      <c r="C112" s="18"/>
      <c r="D112" s="6"/>
      <c r="E112" s="7"/>
    </row>
    <row r="113" spans="1:5">
      <c r="A113" s="2"/>
      <c r="B113" s="29"/>
      <c r="C113" s="18"/>
      <c r="D113" s="6"/>
      <c r="E113" s="7"/>
    </row>
    <row r="114" spans="1:5">
      <c r="A114" s="2"/>
      <c r="B114" s="29"/>
      <c r="C114" s="18"/>
      <c r="D114" s="6"/>
      <c r="E114" s="7"/>
    </row>
    <row r="115" spans="1:5">
      <c r="A115" s="2"/>
      <c r="B115" s="29"/>
      <c r="C115" s="18"/>
      <c r="D115" s="6"/>
      <c r="E115" s="7"/>
    </row>
    <row r="116" spans="1:5">
      <c r="A116" s="2"/>
      <c r="B116" s="29"/>
      <c r="C116" s="18"/>
      <c r="D116" s="6"/>
      <c r="E116" s="7"/>
    </row>
    <row r="117" spans="1:5">
      <c r="A117" s="2"/>
      <c r="B117" s="29"/>
      <c r="C117" s="18"/>
      <c r="D117" s="6"/>
      <c r="E117" s="7"/>
    </row>
    <row r="118" spans="1:5">
      <c r="A118" s="2"/>
      <c r="B118" s="29"/>
      <c r="C118" s="18"/>
      <c r="D118" s="6"/>
      <c r="E118" s="7"/>
    </row>
    <row r="119" spans="1:5">
      <c r="A119" s="2"/>
      <c r="B119" s="29"/>
      <c r="C119" s="18"/>
      <c r="D119" s="6"/>
      <c r="E119" s="7"/>
    </row>
    <row r="120" spans="1:5">
      <c r="A120" s="2"/>
      <c r="B120" s="29"/>
      <c r="C120" s="18"/>
      <c r="D120" s="6"/>
      <c r="E120" s="7"/>
    </row>
    <row r="121" spans="1:5">
      <c r="A121" s="2"/>
      <c r="B121" s="29"/>
      <c r="C121" s="18"/>
      <c r="D121" s="6"/>
      <c r="E121" s="7"/>
    </row>
    <row r="122" spans="1:5">
      <c r="A122" s="2"/>
      <c r="B122" s="29"/>
      <c r="C122" s="18"/>
      <c r="D122" s="6"/>
      <c r="E122" s="7"/>
    </row>
    <row r="123" spans="1:5">
      <c r="A123" s="2"/>
      <c r="B123" s="29"/>
      <c r="C123" s="18"/>
      <c r="D123" s="6"/>
      <c r="E123" s="7"/>
    </row>
    <row r="124" spans="1:5">
      <c r="A124" s="2"/>
      <c r="B124" s="29"/>
      <c r="C124" s="18"/>
      <c r="D124" s="6"/>
      <c r="E124" s="7"/>
    </row>
    <row r="125" spans="1:5">
      <c r="A125" s="2"/>
      <c r="B125" s="29"/>
      <c r="C125" s="18"/>
      <c r="D125" s="6"/>
      <c r="E125" s="7"/>
    </row>
    <row r="126" spans="1:5">
      <c r="A126" s="2"/>
      <c r="B126" s="29"/>
      <c r="C126" s="18"/>
      <c r="D126" s="6"/>
      <c r="E126" s="7"/>
    </row>
    <row r="127" spans="1:5">
      <c r="A127" s="2"/>
      <c r="B127" s="29"/>
      <c r="C127" s="18"/>
      <c r="D127" s="6"/>
      <c r="E127" s="7"/>
    </row>
    <row r="128" spans="1:5">
      <c r="A128" s="2"/>
      <c r="B128" s="29"/>
      <c r="C128" s="18"/>
      <c r="D128" s="6"/>
      <c r="E128" s="7"/>
    </row>
    <row r="129" spans="1:5">
      <c r="A129" s="2"/>
      <c r="B129" s="29"/>
      <c r="C129" s="18"/>
      <c r="D129" s="6"/>
      <c r="E129" s="7"/>
    </row>
    <row r="130" spans="1:5">
      <c r="A130" s="2"/>
      <c r="B130" s="29"/>
      <c r="C130" s="18"/>
      <c r="D130" s="6"/>
      <c r="E130" s="7"/>
    </row>
    <row r="131" spans="1:5">
      <c r="A131" s="2"/>
      <c r="B131" s="29"/>
      <c r="C131" s="18"/>
      <c r="D131" s="6"/>
      <c r="E131" s="7"/>
    </row>
    <row r="132" spans="1:5">
      <c r="A132" s="2"/>
      <c r="B132" s="29"/>
      <c r="C132" s="18"/>
      <c r="D132" s="6"/>
      <c r="E132" s="7"/>
    </row>
    <row r="133" spans="1:5">
      <c r="A133" s="28"/>
      <c r="B133" s="23"/>
      <c r="C133" s="8"/>
      <c r="D133" s="44"/>
      <c r="E133" s="37"/>
    </row>
    <row r="134" spans="1:5">
      <c r="A134" s="43"/>
      <c r="B134" s="32"/>
      <c r="C134" s="21"/>
      <c r="D134" s="32"/>
      <c r="E134" s="31"/>
    </row>
  </sheetData>
  <sortState xmlns:xlrd2="http://schemas.microsoft.com/office/spreadsheetml/2017/richdata2" ref="A52:E82">
    <sortCondition ref="B52:B82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E0597-9D67-480C-99AF-5EC49F45A4A2}">
  <sheetPr>
    <tabColor rgb="FF71DAFF"/>
  </sheetPr>
  <dimension ref="A6:E32"/>
  <sheetViews>
    <sheetView workbookViewId="0">
      <selection activeCell="I22" sqref="I22"/>
    </sheetView>
  </sheetViews>
  <sheetFormatPr defaultRowHeight="12.75"/>
  <cols>
    <col min="1" max="4" width="13.28515625" style="34" customWidth="1"/>
    <col min="5" max="5" width="15.7109375" style="34" customWidth="1"/>
    <col min="6" max="16384" width="9.140625" style="34"/>
  </cols>
  <sheetData>
    <row r="6" spans="1:5" ht="18">
      <c r="A6" s="38" t="s">
        <v>14</v>
      </c>
      <c r="B6" s="38"/>
    </row>
    <row r="8" spans="1:5">
      <c r="A8" s="42" t="s">
        <v>21</v>
      </c>
      <c r="B8" s="42"/>
      <c r="C8" s="42"/>
    </row>
    <row r="10" spans="1:5" ht="30">
      <c r="A10" s="30" t="s">
        <v>17</v>
      </c>
      <c r="B10" s="30" t="s">
        <v>18</v>
      </c>
      <c r="C10" s="1" t="s">
        <v>15</v>
      </c>
      <c r="D10" s="40" t="s">
        <v>16</v>
      </c>
      <c r="E10" s="40" t="s">
        <v>8</v>
      </c>
    </row>
    <row r="11" spans="1:5">
      <c r="A11" s="2">
        <v>44713</v>
      </c>
      <c r="B11" s="41">
        <v>0.41313657407407406</v>
      </c>
      <c r="C11" s="17">
        <v>50000</v>
      </c>
      <c r="D11" s="45">
        <v>608</v>
      </c>
      <c r="E11" s="26">
        <f t="shared" ref="E11:E26" si="0">C11*D11</f>
        <v>30400000</v>
      </c>
    </row>
    <row r="12" spans="1:5">
      <c r="A12" s="2">
        <v>44713</v>
      </c>
      <c r="B12" s="41" t="s">
        <v>19</v>
      </c>
      <c r="C12" s="17">
        <v>50000</v>
      </c>
      <c r="D12" s="45">
        <v>608</v>
      </c>
      <c r="E12" s="26">
        <f t="shared" si="0"/>
        <v>30400000</v>
      </c>
    </row>
    <row r="13" spans="1:5">
      <c r="A13" s="2">
        <v>44713</v>
      </c>
      <c r="B13" s="41">
        <v>0.53702546296296294</v>
      </c>
      <c r="C13" s="17">
        <v>50000</v>
      </c>
      <c r="D13" s="45">
        <v>608</v>
      </c>
      <c r="E13" s="26">
        <f t="shared" si="0"/>
        <v>30400000</v>
      </c>
    </row>
    <row r="14" spans="1:5">
      <c r="A14" s="2">
        <v>44713</v>
      </c>
      <c r="B14" s="41">
        <v>0.59715277777777775</v>
      </c>
      <c r="C14" s="17">
        <v>50000</v>
      </c>
      <c r="D14" s="45">
        <v>608</v>
      </c>
      <c r="E14" s="26">
        <f t="shared" si="0"/>
        <v>30400000</v>
      </c>
    </row>
    <row r="15" spans="1:5">
      <c r="A15" s="2">
        <v>44713</v>
      </c>
      <c r="B15" s="41">
        <v>0.635625</v>
      </c>
      <c r="C15" s="17">
        <v>30000</v>
      </c>
      <c r="D15" s="45">
        <v>606</v>
      </c>
      <c r="E15" s="26">
        <f t="shared" si="0"/>
        <v>18180000</v>
      </c>
    </row>
    <row r="16" spans="1:5">
      <c r="A16" s="28">
        <v>44713</v>
      </c>
      <c r="B16" s="20">
        <v>0.6385763888888889</v>
      </c>
      <c r="C16" s="39">
        <v>2454</v>
      </c>
      <c r="D16" s="46">
        <v>606</v>
      </c>
      <c r="E16" s="4">
        <f t="shared" si="0"/>
        <v>1487124</v>
      </c>
    </row>
    <row r="17" spans="1:5">
      <c r="A17" s="2">
        <v>44714</v>
      </c>
      <c r="B17" s="41">
        <v>0.43212962962962959</v>
      </c>
      <c r="C17" s="17">
        <v>50000</v>
      </c>
      <c r="D17" s="45">
        <v>608</v>
      </c>
      <c r="E17" s="26">
        <f t="shared" si="0"/>
        <v>30400000</v>
      </c>
    </row>
    <row r="18" spans="1:5">
      <c r="A18" s="2">
        <v>44714</v>
      </c>
      <c r="B18" s="41">
        <v>0.4971990740740741</v>
      </c>
      <c r="C18" s="17">
        <v>50000</v>
      </c>
      <c r="D18" s="45">
        <v>610</v>
      </c>
      <c r="E18" s="26">
        <f t="shared" si="0"/>
        <v>30500000</v>
      </c>
    </row>
    <row r="19" spans="1:5">
      <c r="A19" s="2">
        <v>44714</v>
      </c>
      <c r="B19" s="41">
        <v>0.52916666666666667</v>
      </c>
      <c r="C19" s="17">
        <v>50000</v>
      </c>
      <c r="D19" s="45">
        <v>609</v>
      </c>
      <c r="E19" s="26">
        <f t="shared" si="0"/>
        <v>30450000</v>
      </c>
    </row>
    <row r="20" spans="1:5">
      <c r="A20" s="2">
        <v>44714</v>
      </c>
      <c r="B20" s="41">
        <v>0.61490740740740735</v>
      </c>
      <c r="C20" s="17">
        <v>50000</v>
      </c>
      <c r="D20" s="45">
        <v>609</v>
      </c>
      <c r="E20" s="26">
        <f t="shared" si="0"/>
        <v>30450000</v>
      </c>
    </row>
    <row r="21" spans="1:5">
      <c r="A21" s="28">
        <v>44714</v>
      </c>
      <c r="B21" s="20">
        <v>0.63688657407407401</v>
      </c>
      <c r="C21" s="39">
        <v>45000</v>
      </c>
      <c r="D21" s="46">
        <v>610</v>
      </c>
      <c r="E21" s="4">
        <f t="shared" si="0"/>
        <v>27450000</v>
      </c>
    </row>
    <row r="22" spans="1:5">
      <c r="A22" s="2">
        <v>44715</v>
      </c>
      <c r="B22" s="41">
        <v>0.42790509259259263</v>
      </c>
      <c r="C22" s="17">
        <v>50000</v>
      </c>
      <c r="D22" s="45">
        <v>610</v>
      </c>
      <c r="E22" s="26">
        <f t="shared" si="0"/>
        <v>30500000</v>
      </c>
    </row>
    <row r="23" spans="1:5">
      <c r="A23" s="2">
        <v>44715</v>
      </c>
      <c r="B23" s="41" t="s">
        <v>20</v>
      </c>
      <c r="C23" s="17">
        <v>50000</v>
      </c>
      <c r="D23" s="45">
        <v>610</v>
      </c>
      <c r="E23" s="26">
        <f t="shared" si="0"/>
        <v>30500000</v>
      </c>
    </row>
    <row r="24" spans="1:5">
      <c r="A24" s="2">
        <v>44715</v>
      </c>
      <c r="B24" s="41">
        <v>0.54063657407407406</v>
      </c>
      <c r="C24" s="17">
        <v>50000</v>
      </c>
      <c r="D24" s="45">
        <v>610</v>
      </c>
      <c r="E24" s="26">
        <f t="shared" si="0"/>
        <v>30500000</v>
      </c>
    </row>
    <row r="25" spans="1:5">
      <c r="A25" s="2">
        <v>44715</v>
      </c>
      <c r="B25" s="41">
        <v>0.62259259259259259</v>
      </c>
      <c r="C25" s="17">
        <v>50000</v>
      </c>
      <c r="D25" s="45">
        <v>610</v>
      </c>
      <c r="E25" s="26">
        <f t="shared" si="0"/>
        <v>30500000</v>
      </c>
    </row>
    <row r="26" spans="1:5">
      <c r="A26" s="28">
        <v>44715</v>
      </c>
      <c r="B26" s="20">
        <v>0.63877314814814812</v>
      </c>
      <c r="C26" s="39">
        <v>39000</v>
      </c>
      <c r="D26" s="46">
        <v>608</v>
      </c>
      <c r="E26" s="4">
        <f t="shared" si="0"/>
        <v>23712000</v>
      </c>
    </row>
    <row r="27" spans="1:5">
      <c r="A27" s="35">
        <v>44719</v>
      </c>
      <c r="B27" s="41">
        <v>0.44427083333333334</v>
      </c>
      <c r="C27" s="17">
        <v>50000</v>
      </c>
      <c r="D27" s="45">
        <v>608</v>
      </c>
      <c r="E27" s="26">
        <v>30400000</v>
      </c>
    </row>
    <row r="28" spans="1:5">
      <c r="A28" s="35">
        <v>44719</v>
      </c>
      <c r="B28" s="41">
        <v>0.47075231481481478</v>
      </c>
      <c r="C28" s="17">
        <v>50000</v>
      </c>
      <c r="D28" s="45">
        <v>608</v>
      </c>
      <c r="E28" s="26">
        <v>30400000</v>
      </c>
    </row>
    <row r="29" spans="1:5">
      <c r="A29" s="35">
        <v>44719</v>
      </c>
      <c r="B29" s="41">
        <v>0.53562500000000002</v>
      </c>
      <c r="C29" s="17">
        <v>50000</v>
      </c>
      <c r="D29" s="45">
        <v>605</v>
      </c>
      <c r="E29" s="26">
        <v>30250000</v>
      </c>
    </row>
    <row r="30" spans="1:5">
      <c r="A30" s="35">
        <v>44719</v>
      </c>
      <c r="B30" s="41">
        <v>0.55221064814814813</v>
      </c>
      <c r="C30" s="17">
        <v>30000</v>
      </c>
      <c r="D30" s="45">
        <v>604</v>
      </c>
      <c r="E30" s="26">
        <v>18120000</v>
      </c>
    </row>
    <row r="31" spans="1:5">
      <c r="A31" s="28">
        <v>44719</v>
      </c>
      <c r="B31" s="20">
        <v>0.64225694444444448</v>
      </c>
      <c r="C31" s="39">
        <v>50000</v>
      </c>
      <c r="D31" s="46">
        <v>605</v>
      </c>
      <c r="E31" s="4">
        <v>30250000</v>
      </c>
    </row>
    <row r="32" spans="1:5">
      <c r="A32" s="43" t="s">
        <v>23</v>
      </c>
      <c r="B32" s="32"/>
      <c r="C32" s="12">
        <f>SUM(C11:C31)</f>
        <v>946454</v>
      </c>
      <c r="D32" s="32"/>
      <c r="E32" s="16">
        <f>SUM(E11:E31)</f>
        <v>575649124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AA5AA-9F9B-460C-9899-99CF68F8CE92}">
  <sheetPr>
    <tabColor theme="9" tint="0.39997558519241921"/>
  </sheetPr>
  <dimension ref="A6:E134"/>
  <sheetViews>
    <sheetView topLeftCell="A115" workbookViewId="0">
      <selection activeCell="N14" sqref="N14"/>
    </sheetView>
  </sheetViews>
  <sheetFormatPr defaultRowHeight="12.75"/>
  <cols>
    <col min="1" max="4" width="13.28515625" style="34" customWidth="1"/>
    <col min="5" max="5" width="15.7109375" style="34" customWidth="1"/>
    <col min="6" max="16384" width="9.140625" style="34"/>
  </cols>
  <sheetData>
    <row r="6" spans="1:5" ht="18">
      <c r="A6" s="38" t="s">
        <v>14</v>
      </c>
      <c r="B6" s="38"/>
    </row>
    <row r="8" spans="1:5" ht="15">
      <c r="A8" s="27" t="s">
        <v>22</v>
      </c>
      <c r="B8" s="42"/>
      <c r="C8" s="27"/>
    </row>
    <row r="10" spans="1:5" ht="30">
      <c r="A10" s="30" t="s">
        <v>17</v>
      </c>
      <c r="B10" s="1" t="s">
        <v>25</v>
      </c>
      <c r="C10" s="1" t="s">
        <v>15</v>
      </c>
      <c r="D10" s="40" t="s">
        <v>26</v>
      </c>
      <c r="E10" s="1" t="s">
        <v>13</v>
      </c>
    </row>
    <row r="11" spans="1:5">
      <c r="A11" s="35">
        <v>44714</v>
      </c>
      <c r="B11" s="29">
        <v>44714.378472222219</v>
      </c>
      <c r="C11" s="18">
        <v>86</v>
      </c>
      <c r="D11" s="6">
        <v>4.51</v>
      </c>
      <c r="E11" s="7">
        <v>387.85999999999996</v>
      </c>
    </row>
    <row r="12" spans="1:5">
      <c r="A12" s="35">
        <v>44714</v>
      </c>
      <c r="B12" s="29">
        <v>44714.395787037036</v>
      </c>
      <c r="C12" s="18">
        <v>620</v>
      </c>
      <c r="D12" s="6">
        <v>4.5999999999999996</v>
      </c>
      <c r="E12" s="7">
        <v>2852</v>
      </c>
    </row>
    <row r="13" spans="1:5">
      <c r="A13" s="35">
        <v>44714</v>
      </c>
      <c r="B13" s="29">
        <v>44714.395787037036</v>
      </c>
      <c r="C13" s="18">
        <v>81</v>
      </c>
      <c r="D13" s="6">
        <v>4.59</v>
      </c>
      <c r="E13" s="7">
        <v>371.78999999999996</v>
      </c>
    </row>
    <row r="14" spans="1:5">
      <c r="A14" s="35">
        <v>44714</v>
      </c>
      <c r="B14" s="29">
        <v>44714.399027777778</v>
      </c>
      <c r="C14" s="18">
        <v>235</v>
      </c>
      <c r="D14" s="6">
        <v>4.58</v>
      </c>
      <c r="E14" s="7">
        <v>1076.3</v>
      </c>
    </row>
    <row r="15" spans="1:5">
      <c r="A15" s="35">
        <v>44714</v>
      </c>
      <c r="B15" s="29">
        <v>44714.399027777778</v>
      </c>
      <c r="C15" s="18">
        <v>1723</v>
      </c>
      <c r="D15" s="6">
        <v>4.58</v>
      </c>
      <c r="E15" s="7">
        <v>7891.34</v>
      </c>
    </row>
    <row r="16" spans="1:5">
      <c r="A16" s="35">
        <v>44714</v>
      </c>
      <c r="B16" s="29">
        <v>44714.415601851855</v>
      </c>
      <c r="C16" s="18">
        <v>918</v>
      </c>
      <c r="D16" s="6">
        <v>4.5599999999999996</v>
      </c>
      <c r="E16" s="7">
        <v>4186.08</v>
      </c>
    </row>
    <row r="17" spans="1:5">
      <c r="A17" s="35">
        <v>44714</v>
      </c>
      <c r="B17" s="29">
        <v>44714.415601851855</v>
      </c>
      <c r="C17" s="18">
        <v>82</v>
      </c>
      <c r="D17" s="6">
        <v>4.5599999999999996</v>
      </c>
      <c r="E17" s="7">
        <v>373.91999999999996</v>
      </c>
    </row>
    <row r="18" spans="1:5">
      <c r="A18" s="35">
        <v>44714</v>
      </c>
      <c r="B18" s="29">
        <v>44714.441319444442</v>
      </c>
      <c r="C18" s="18">
        <v>200</v>
      </c>
      <c r="D18" s="6">
        <v>4.55</v>
      </c>
      <c r="E18" s="7">
        <v>910</v>
      </c>
    </row>
    <row r="19" spans="1:5">
      <c r="A19" s="35">
        <v>44714</v>
      </c>
      <c r="B19" s="29">
        <v>44714.456597222219</v>
      </c>
      <c r="C19" s="18">
        <v>234</v>
      </c>
      <c r="D19" s="6">
        <v>4.5599999999999996</v>
      </c>
      <c r="E19" s="7">
        <v>1067.04</v>
      </c>
    </row>
    <row r="20" spans="1:5">
      <c r="A20" s="35">
        <v>44714</v>
      </c>
      <c r="B20" s="29">
        <v>44714.456597222219</v>
      </c>
      <c r="C20" s="18">
        <v>153</v>
      </c>
      <c r="D20" s="6">
        <v>4.5599999999999996</v>
      </c>
      <c r="E20" s="7">
        <v>697.68</v>
      </c>
    </row>
    <row r="21" spans="1:5">
      <c r="A21" s="35">
        <v>44714</v>
      </c>
      <c r="B21" s="29">
        <v>44714.456597222219</v>
      </c>
      <c r="C21" s="18">
        <v>234</v>
      </c>
      <c r="D21" s="6">
        <v>4.5599999999999996</v>
      </c>
      <c r="E21" s="7">
        <v>1067.04</v>
      </c>
    </row>
    <row r="22" spans="1:5">
      <c r="A22" s="35">
        <v>44714</v>
      </c>
      <c r="B22" s="29">
        <v>44714.471516203703</v>
      </c>
      <c r="C22" s="18">
        <v>57</v>
      </c>
      <c r="D22" s="6">
        <v>4.54</v>
      </c>
      <c r="E22" s="7">
        <v>258.78000000000003</v>
      </c>
    </row>
    <row r="23" spans="1:5">
      <c r="A23" s="35">
        <v>44714</v>
      </c>
      <c r="B23" s="29">
        <v>44714.502615740741</v>
      </c>
      <c r="C23" s="18">
        <v>27</v>
      </c>
      <c r="D23" s="6">
        <v>4.55</v>
      </c>
      <c r="E23" s="7">
        <v>122.85</v>
      </c>
    </row>
    <row r="24" spans="1:5">
      <c r="A24" s="35">
        <v>44714</v>
      </c>
      <c r="B24" s="29">
        <v>44714.502615740741</v>
      </c>
      <c r="C24" s="18">
        <v>86</v>
      </c>
      <c r="D24" s="6">
        <v>4.55</v>
      </c>
      <c r="E24" s="7">
        <v>391.3</v>
      </c>
    </row>
    <row r="25" spans="1:5">
      <c r="A25" s="35">
        <v>44714</v>
      </c>
      <c r="B25" s="29">
        <v>44714.502615740741</v>
      </c>
      <c r="C25" s="18">
        <v>81</v>
      </c>
      <c r="D25" s="6">
        <v>4.55</v>
      </c>
      <c r="E25" s="7">
        <v>368.55</v>
      </c>
    </row>
    <row r="26" spans="1:5">
      <c r="A26" s="35">
        <v>44714</v>
      </c>
      <c r="B26" s="29">
        <v>44714.502615740741</v>
      </c>
      <c r="C26" s="18">
        <v>86</v>
      </c>
      <c r="D26" s="6">
        <v>4.55</v>
      </c>
      <c r="E26" s="7">
        <v>391.3</v>
      </c>
    </row>
    <row r="27" spans="1:5">
      <c r="A27" s="35">
        <v>44714</v>
      </c>
      <c r="B27" s="29">
        <v>44714.502615740741</v>
      </c>
      <c r="C27" s="18">
        <v>84</v>
      </c>
      <c r="D27" s="6">
        <v>4.55</v>
      </c>
      <c r="E27" s="7">
        <v>382.2</v>
      </c>
    </row>
    <row r="28" spans="1:5">
      <c r="A28" s="35">
        <v>44714</v>
      </c>
      <c r="B28" s="29">
        <v>44714.502615740741</v>
      </c>
      <c r="C28" s="18">
        <v>83</v>
      </c>
      <c r="D28" s="6">
        <v>4.55</v>
      </c>
      <c r="E28" s="7">
        <v>377.65</v>
      </c>
    </row>
    <row r="29" spans="1:5">
      <c r="A29" s="35">
        <v>44714</v>
      </c>
      <c r="B29" s="29">
        <v>44714.502615740741</v>
      </c>
      <c r="C29" s="18">
        <v>85</v>
      </c>
      <c r="D29" s="6">
        <v>4.55</v>
      </c>
      <c r="E29" s="7">
        <v>386.75</v>
      </c>
    </row>
    <row r="30" spans="1:5">
      <c r="A30" s="35">
        <v>44714</v>
      </c>
      <c r="B30" s="29">
        <v>44714.502615740741</v>
      </c>
      <c r="C30" s="18">
        <v>76</v>
      </c>
      <c r="D30" s="6">
        <v>4.55</v>
      </c>
      <c r="E30" s="7">
        <v>345.8</v>
      </c>
    </row>
    <row r="31" spans="1:5">
      <c r="A31" s="35">
        <v>44714</v>
      </c>
      <c r="B31" s="29">
        <v>44714.507974537039</v>
      </c>
      <c r="C31" s="18">
        <v>2001</v>
      </c>
      <c r="D31" s="6">
        <v>4.55</v>
      </c>
      <c r="E31" s="7">
        <v>9104.5499999999993</v>
      </c>
    </row>
    <row r="32" spans="1:5">
      <c r="A32" s="35">
        <v>44714</v>
      </c>
      <c r="B32" s="29">
        <v>44714.566400462965</v>
      </c>
      <c r="C32" s="18">
        <v>157</v>
      </c>
      <c r="D32" s="6">
        <v>4.51</v>
      </c>
      <c r="E32" s="7">
        <v>708.06999999999994</v>
      </c>
    </row>
    <row r="33" spans="1:5">
      <c r="A33" s="35">
        <v>44714</v>
      </c>
      <c r="B33" s="29">
        <v>44714.566400462965</v>
      </c>
      <c r="C33" s="18">
        <v>330</v>
      </c>
      <c r="D33" s="6">
        <v>4.51</v>
      </c>
      <c r="E33" s="7">
        <v>1488.3</v>
      </c>
    </row>
    <row r="34" spans="1:5">
      <c r="A34" s="35">
        <v>44714</v>
      </c>
      <c r="B34" s="29">
        <v>44714.566412037035</v>
      </c>
      <c r="C34" s="18">
        <v>13</v>
      </c>
      <c r="D34" s="6">
        <v>4.51</v>
      </c>
      <c r="E34" s="7">
        <v>58.629999999999995</v>
      </c>
    </row>
    <row r="35" spans="1:5">
      <c r="A35" s="35">
        <v>44714</v>
      </c>
      <c r="B35" s="29">
        <v>44714.58090277778</v>
      </c>
      <c r="C35" s="18">
        <v>1226</v>
      </c>
      <c r="D35" s="6">
        <v>4.51</v>
      </c>
      <c r="E35" s="7">
        <v>5529.2599999999993</v>
      </c>
    </row>
    <row r="36" spans="1:5">
      <c r="A36" s="35">
        <v>44714</v>
      </c>
      <c r="B36" s="29">
        <v>44714.633136574077</v>
      </c>
      <c r="C36" s="18">
        <v>30</v>
      </c>
      <c r="D36" s="6">
        <v>4.51</v>
      </c>
      <c r="E36" s="7">
        <v>135.29999999999998</v>
      </c>
    </row>
    <row r="37" spans="1:5">
      <c r="A37" s="35">
        <v>44714</v>
      </c>
      <c r="B37" s="29">
        <v>44714.633148148147</v>
      </c>
      <c r="C37" s="18">
        <v>370</v>
      </c>
      <c r="D37" s="6">
        <v>4.51</v>
      </c>
      <c r="E37" s="7">
        <v>1668.6999999999998</v>
      </c>
    </row>
    <row r="38" spans="1:5">
      <c r="A38" s="35">
        <v>44714</v>
      </c>
      <c r="B38" s="29">
        <v>44714.633159722223</v>
      </c>
      <c r="C38" s="18">
        <v>1235</v>
      </c>
      <c r="D38" s="6">
        <v>4.5</v>
      </c>
      <c r="E38" s="7">
        <v>5557.5</v>
      </c>
    </row>
    <row r="39" spans="1:5">
      <c r="A39" s="35">
        <v>44714</v>
      </c>
      <c r="B39" s="29">
        <v>44714.664456018516</v>
      </c>
      <c r="C39" s="18">
        <v>308</v>
      </c>
      <c r="D39" s="6">
        <v>4.49</v>
      </c>
      <c r="E39" s="7">
        <v>1382.92</v>
      </c>
    </row>
    <row r="40" spans="1:5">
      <c r="A40" s="35">
        <v>44714</v>
      </c>
      <c r="B40" s="29">
        <v>44714.664456018516</v>
      </c>
      <c r="C40" s="18">
        <v>320</v>
      </c>
      <c r="D40" s="6">
        <v>4.49</v>
      </c>
      <c r="E40" s="7">
        <v>1436.8000000000002</v>
      </c>
    </row>
    <row r="41" spans="1:5">
      <c r="A41" s="35">
        <v>44714</v>
      </c>
      <c r="B41" s="29">
        <v>44714.664456018516</v>
      </c>
      <c r="C41" s="18">
        <v>692</v>
      </c>
      <c r="D41" s="6">
        <v>4.49</v>
      </c>
      <c r="E41" s="7">
        <v>3107.08</v>
      </c>
    </row>
    <row r="42" spans="1:5">
      <c r="A42" s="35">
        <v>44714</v>
      </c>
      <c r="B42" s="29">
        <v>44714.72315972222</v>
      </c>
      <c r="C42" s="18">
        <v>204</v>
      </c>
      <c r="D42" s="6">
        <v>4.4800000000000004</v>
      </c>
      <c r="E42" s="7">
        <v>913.92000000000007</v>
      </c>
    </row>
    <row r="43" spans="1:5">
      <c r="A43" s="35">
        <v>44714</v>
      </c>
      <c r="B43" s="29">
        <v>44714.72315972222</v>
      </c>
      <c r="C43" s="18">
        <v>543</v>
      </c>
      <c r="D43" s="6">
        <v>4.4800000000000004</v>
      </c>
      <c r="E43" s="7">
        <v>2432.6400000000003</v>
      </c>
    </row>
    <row r="44" spans="1:5">
      <c r="A44" s="28">
        <v>44714</v>
      </c>
      <c r="B44" s="23">
        <v>44714.72315972222</v>
      </c>
      <c r="C44" s="8">
        <v>240</v>
      </c>
      <c r="D44" s="44">
        <v>4.4800000000000004</v>
      </c>
      <c r="E44" s="37">
        <v>1075.2</v>
      </c>
    </row>
    <row r="45" spans="1:5">
      <c r="A45" s="35">
        <v>44715</v>
      </c>
      <c r="B45" s="29">
        <v>44715.393321759257</v>
      </c>
      <c r="C45" s="18">
        <v>637</v>
      </c>
      <c r="D45" s="6">
        <v>4.51</v>
      </c>
      <c r="E45" s="7">
        <v>2872.87</v>
      </c>
    </row>
    <row r="46" spans="1:5">
      <c r="A46" s="35">
        <v>44715</v>
      </c>
      <c r="B46" s="29">
        <v>44715.404432870368</v>
      </c>
      <c r="C46" s="18">
        <v>500</v>
      </c>
      <c r="D46" s="6">
        <v>4.49</v>
      </c>
      <c r="E46" s="7">
        <v>2245</v>
      </c>
    </row>
    <row r="47" spans="1:5">
      <c r="A47" s="35">
        <v>44715</v>
      </c>
      <c r="B47" s="29">
        <v>44715.415347222224</v>
      </c>
      <c r="C47" s="18">
        <v>242</v>
      </c>
      <c r="D47" s="6">
        <v>4.49</v>
      </c>
      <c r="E47" s="7">
        <v>1086.5800000000002</v>
      </c>
    </row>
    <row r="48" spans="1:5">
      <c r="A48" s="35">
        <v>44715</v>
      </c>
      <c r="B48" s="29">
        <v>44715.415439814817</v>
      </c>
      <c r="C48" s="18">
        <v>500</v>
      </c>
      <c r="D48" s="6">
        <v>4.49</v>
      </c>
      <c r="E48" s="7">
        <v>2245</v>
      </c>
    </row>
    <row r="49" spans="1:5">
      <c r="A49" s="35">
        <v>44715</v>
      </c>
      <c r="B49" s="29">
        <v>44715.446261574078</v>
      </c>
      <c r="C49" s="18">
        <v>1760</v>
      </c>
      <c r="D49" s="6">
        <v>4.49</v>
      </c>
      <c r="E49" s="7">
        <v>7902.4000000000005</v>
      </c>
    </row>
    <row r="50" spans="1:5">
      <c r="A50" s="35">
        <v>44715</v>
      </c>
      <c r="B50" s="29">
        <v>44715.446261574078</v>
      </c>
      <c r="C50" s="18">
        <v>1254</v>
      </c>
      <c r="D50" s="6">
        <v>4.49</v>
      </c>
      <c r="E50" s="7">
        <v>5630.46</v>
      </c>
    </row>
    <row r="51" spans="1:5">
      <c r="A51" s="35">
        <v>44715</v>
      </c>
      <c r="B51" s="29">
        <v>44715.446261574078</v>
      </c>
      <c r="C51" s="18">
        <v>500</v>
      </c>
      <c r="D51" s="6">
        <v>4.49</v>
      </c>
      <c r="E51" s="7">
        <v>2245</v>
      </c>
    </row>
    <row r="52" spans="1:5">
      <c r="A52" s="35">
        <v>44715</v>
      </c>
      <c r="B52" s="29">
        <v>44715.501886574071</v>
      </c>
      <c r="C52" s="18">
        <v>151</v>
      </c>
      <c r="D52" s="6">
        <v>4.5</v>
      </c>
      <c r="E52" s="7">
        <v>679.5</v>
      </c>
    </row>
    <row r="53" spans="1:5">
      <c r="A53" s="35">
        <v>44715</v>
      </c>
      <c r="B53" s="29">
        <v>44715.501886574071</v>
      </c>
      <c r="C53" s="18">
        <v>422</v>
      </c>
      <c r="D53" s="6">
        <v>4.5</v>
      </c>
      <c r="E53" s="7">
        <v>1899</v>
      </c>
    </row>
    <row r="54" spans="1:5">
      <c r="A54" s="35">
        <v>44715</v>
      </c>
      <c r="B54" s="29">
        <v>44715.501886574071</v>
      </c>
      <c r="C54" s="18">
        <v>427</v>
      </c>
      <c r="D54" s="6">
        <v>4.5</v>
      </c>
      <c r="E54" s="7">
        <v>1921.5</v>
      </c>
    </row>
    <row r="55" spans="1:5">
      <c r="A55" s="35">
        <v>44715</v>
      </c>
      <c r="B55" s="29">
        <v>44715.502175925925</v>
      </c>
      <c r="C55" s="18">
        <v>522</v>
      </c>
      <c r="D55" s="6">
        <v>4.49</v>
      </c>
      <c r="E55" s="7">
        <v>2343.7800000000002</v>
      </c>
    </row>
    <row r="56" spans="1:5">
      <c r="A56" s="35">
        <v>44715</v>
      </c>
      <c r="B56" s="29">
        <v>44715.502175925925</v>
      </c>
      <c r="C56" s="18">
        <v>238</v>
      </c>
      <c r="D56" s="6">
        <v>4.49</v>
      </c>
      <c r="E56" s="7">
        <v>1068.6200000000001</v>
      </c>
    </row>
    <row r="57" spans="1:5">
      <c r="A57" s="35">
        <v>44715</v>
      </c>
      <c r="B57" s="29">
        <v>44715.502175925925</v>
      </c>
      <c r="C57" s="18">
        <v>462</v>
      </c>
      <c r="D57" s="6">
        <v>4.49</v>
      </c>
      <c r="E57" s="7">
        <v>2074.38</v>
      </c>
    </row>
    <row r="58" spans="1:5">
      <c r="A58" s="35">
        <v>44715</v>
      </c>
      <c r="B58" s="29">
        <v>44715.562789351854</v>
      </c>
      <c r="C58" s="18">
        <v>692</v>
      </c>
      <c r="D58" s="6">
        <v>4.47</v>
      </c>
      <c r="E58" s="7">
        <v>3093.24</v>
      </c>
    </row>
    <row r="59" spans="1:5">
      <c r="A59" s="35">
        <v>44715</v>
      </c>
      <c r="B59" s="29">
        <v>44715.562789351854</v>
      </c>
      <c r="C59" s="18">
        <v>624</v>
      </c>
      <c r="D59" s="6">
        <v>4.47</v>
      </c>
      <c r="E59" s="7">
        <v>2789.2799999999997</v>
      </c>
    </row>
    <row r="60" spans="1:5">
      <c r="A60" s="35">
        <v>44715</v>
      </c>
      <c r="B60" s="29">
        <v>44715.638668981483</v>
      </c>
      <c r="C60" s="18">
        <v>700</v>
      </c>
      <c r="D60" s="6">
        <v>4.47</v>
      </c>
      <c r="E60" s="7">
        <v>3129</v>
      </c>
    </row>
    <row r="61" spans="1:5">
      <c r="A61" s="35">
        <v>44715</v>
      </c>
      <c r="B61" s="29">
        <v>44715.651122685187</v>
      </c>
      <c r="C61" s="18">
        <v>1798</v>
      </c>
      <c r="D61" s="6">
        <v>4.45</v>
      </c>
      <c r="E61" s="7">
        <v>8001.1</v>
      </c>
    </row>
    <row r="62" spans="1:5">
      <c r="A62" s="35">
        <v>44715</v>
      </c>
      <c r="B62" s="29">
        <v>44715.66883101852</v>
      </c>
      <c r="C62" s="18">
        <v>189</v>
      </c>
      <c r="D62" s="6">
        <v>4.4400000000000004</v>
      </c>
      <c r="E62" s="7">
        <v>839.16000000000008</v>
      </c>
    </row>
    <row r="63" spans="1:5">
      <c r="A63" s="35">
        <v>44715</v>
      </c>
      <c r="B63" s="29">
        <v>44715.67633101852</v>
      </c>
      <c r="C63" s="18">
        <v>548</v>
      </c>
      <c r="D63" s="6">
        <v>4.4400000000000004</v>
      </c>
      <c r="E63" s="7">
        <v>2433.1200000000003</v>
      </c>
    </row>
    <row r="64" spans="1:5">
      <c r="A64" s="35">
        <v>44715</v>
      </c>
      <c r="B64" s="29">
        <v>44715.67633101852</v>
      </c>
      <c r="C64" s="18">
        <v>117</v>
      </c>
      <c r="D64" s="6">
        <v>4.4400000000000004</v>
      </c>
      <c r="E64" s="7">
        <v>519.48</v>
      </c>
    </row>
    <row r="65" spans="1:5">
      <c r="A65" s="35">
        <v>44715</v>
      </c>
      <c r="B65" s="29">
        <v>44715.67633101852</v>
      </c>
      <c r="C65" s="18">
        <v>211</v>
      </c>
      <c r="D65" s="6">
        <v>4.4400000000000004</v>
      </c>
      <c r="E65" s="7">
        <v>936.84</v>
      </c>
    </row>
    <row r="66" spans="1:5">
      <c r="A66" s="35">
        <v>44715</v>
      </c>
      <c r="B66" s="29">
        <v>44715.693414351852</v>
      </c>
      <c r="C66" s="18">
        <v>22</v>
      </c>
      <c r="D66" s="6">
        <v>4.4000000000000004</v>
      </c>
      <c r="E66" s="7">
        <v>96.800000000000011</v>
      </c>
    </row>
    <row r="67" spans="1:5">
      <c r="A67" s="35">
        <v>44715</v>
      </c>
      <c r="B67" s="29">
        <v>44715.710358796299</v>
      </c>
      <c r="C67" s="18">
        <v>286</v>
      </c>
      <c r="D67" s="6">
        <v>4.3899999999999997</v>
      </c>
      <c r="E67" s="7">
        <v>1255.54</v>
      </c>
    </row>
    <row r="68" spans="1:5">
      <c r="A68" s="35">
        <v>44715</v>
      </c>
      <c r="B68" s="29">
        <v>44715.710358796299</v>
      </c>
      <c r="C68" s="18">
        <v>146</v>
      </c>
      <c r="D68" s="6">
        <v>4.3899999999999997</v>
      </c>
      <c r="E68" s="7">
        <v>640.93999999999994</v>
      </c>
    </row>
    <row r="69" spans="1:5">
      <c r="A69" s="35">
        <v>44715</v>
      </c>
      <c r="B69" s="29">
        <v>44715.710358796299</v>
      </c>
      <c r="C69" s="18">
        <v>247</v>
      </c>
      <c r="D69" s="6">
        <v>4.3899999999999997</v>
      </c>
      <c r="E69" s="7">
        <v>1084.33</v>
      </c>
    </row>
    <row r="70" spans="1:5">
      <c r="A70" s="35">
        <v>44715</v>
      </c>
      <c r="B70" s="29">
        <v>44715.723657407405</v>
      </c>
      <c r="C70" s="18">
        <v>626</v>
      </c>
      <c r="D70" s="6">
        <v>4.4000000000000004</v>
      </c>
      <c r="E70" s="7">
        <v>2754.4</v>
      </c>
    </row>
    <row r="71" spans="1:5">
      <c r="A71" s="28">
        <v>44715</v>
      </c>
      <c r="B71" s="23">
        <v>44715.723657407405</v>
      </c>
      <c r="C71" s="8">
        <v>79</v>
      </c>
      <c r="D71" s="44">
        <v>4.4000000000000004</v>
      </c>
      <c r="E71" s="37">
        <v>347.6</v>
      </c>
    </row>
    <row r="72" spans="1:5">
      <c r="A72" s="2">
        <v>44718</v>
      </c>
      <c r="B72" s="29">
        <v>44718.375694444447</v>
      </c>
      <c r="C72" s="18">
        <v>160</v>
      </c>
      <c r="D72" s="6">
        <v>4.43</v>
      </c>
      <c r="E72" s="7">
        <v>708.8</v>
      </c>
    </row>
    <row r="73" spans="1:5">
      <c r="A73" s="2">
        <v>44718</v>
      </c>
      <c r="B73" s="29">
        <v>44718.393414351849</v>
      </c>
      <c r="C73" s="18">
        <v>611</v>
      </c>
      <c r="D73" s="6">
        <v>4.47</v>
      </c>
      <c r="E73" s="7">
        <v>2731.17</v>
      </c>
    </row>
    <row r="74" spans="1:5">
      <c r="A74" s="2">
        <v>44718</v>
      </c>
      <c r="B74" s="29">
        <v>44718.397488425922</v>
      </c>
      <c r="C74" s="18">
        <v>70</v>
      </c>
      <c r="D74" s="6">
        <v>4.47</v>
      </c>
      <c r="E74" s="7">
        <v>312.89999999999998</v>
      </c>
    </row>
    <row r="75" spans="1:5">
      <c r="A75" s="2">
        <v>44718</v>
      </c>
      <c r="B75" s="29">
        <v>44718.4294212963</v>
      </c>
      <c r="C75" s="18">
        <v>230</v>
      </c>
      <c r="D75" s="6">
        <v>4.49</v>
      </c>
      <c r="E75" s="7">
        <v>1032.7</v>
      </c>
    </row>
    <row r="76" spans="1:5">
      <c r="A76" s="2">
        <v>44718</v>
      </c>
      <c r="B76" s="29">
        <v>44718.4294212963</v>
      </c>
      <c r="C76" s="18">
        <v>308</v>
      </c>
      <c r="D76" s="6">
        <v>4.49</v>
      </c>
      <c r="E76" s="7">
        <v>1382.92</v>
      </c>
    </row>
    <row r="77" spans="1:5">
      <c r="A77" s="2">
        <v>44718</v>
      </c>
      <c r="B77" s="29">
        <v>44718.430509259262</v>
      </c>
      <c r="C77" s="18">
        <v>253</v>
      </c>
      <c r="D77" s="6">
        <v>4.5</v>
      </c>
      <c r="E77" s="7">
        <v>1138.5</v>
      </c>
    </row>
    <row r="78" spans="1:5">
      <c r="A78" s="2">
        <v>44718</v>
      </c>
      <c r="B78" s="29">
        <v>44718.430509259262</v>
      </c>
      <c r="C78" s="18">
        <v>989</v>
      </c>
      <c r="D78" s="6">
        <v>4.5</v>
      </c>
      <c r="E78" s="7">
        <v>4450.5</v>
      </c>
    </row>
    <row r="79" spans="1:5">
      <c r="A79" s="2">
        <v>44718</v>
      </c>
      <c r="B79" s="29">
        <v>44718.441157407404</v>
      </c>
      <c r="C79" s="18">
        <v>704</v>
      </c>
      <c r="D79" s="6">
        <v>4.5</v>
      </c>
      <c r="E79" s="7">
        <v>3168</v>
      </c>
    </row>
    <row r="80" spans="1:5">
      <c r="A80" s="2">
        <v>44718</v>
      </c>
      <c r="B80" s="29">
        <v>44718.460347222222</v>
      </c>
      <c r="C80" s="18">
        <v>606</v>
      </c>
      <c r="D80" s="6">
        <v>4.5</v>
      </c>
      <c r="E80" s="7">
        <v>2727</v>
      </c>
    </row>
    <row r="81" spans="1:5">
      <c r="A81" s="2">
        <v>44718</v>
      </c>
      <c r="B81" s="29">
        <v>44718.472777777781</v>
      </c>
      <c r="C81" s="18">
        <v>311</v>
      </c>
      <c r="D81" s="6">
        <v>4.49</v>
      </c>
      <c r="E81" s="7">
        <v>1396.39</v>
      </c>
    </row>
    <row r="82" spans="1:5">
      <c r="A82" s="2">
        <v>44718</v>
      </c>
      <c r="B82" s="29">
        <v>44718.472777777781</v>
      </c>
      <c r="C82" s="18">
        <v>127</v>
      </c>
      <c r="D82" s="6">
        <v>4.49</v>
      </c>
      <c r="E82" s="7">
        <v>570.23</v>
      </c>
    </row>
    <row r="83" spans="1:5">
      <c r="A83" s="2">
        <v>44718</v>
      </c>
      <c r="B83" s="29">
        <v>44718.472777777781</v>
      </c>
      <c r="C83" s="18">
        <v>89</v>
      </c>
      <c r="D83" s="6">
        <v>4.49</v>
      </c>
      <c r="E83" s="7">
        <v>399.61</v>
      </c>
    </row>
    <row r="84" spans="1:5">
      <c r="A84" s="2">
        <v>44718</v>
      </c>
      <c r="B84" s="29">
        <v>44718.472777777781</v>
      </c>
      <c r="C84" s="18">
        <v>1249</v>
      </c>
      <c r="D84" s="6">
        <v>4.49</v>
      </c>
      <c r="E84" s="7">
        <v>5608.01</v>
      </c>
    </row>
    <row r="85" spans="1:5">
      <c r="A85" s="2">
        <v>44718</v>
      </c>
      <c r="B85" s="29">
        <v>44718.538912037038</v>
      </c>
      <c r="C85" s="18">
        <v>330</v>
      </c>
      <c r="D85" s="6">
        <v>4.47</v>
      </c>
      <c r="E85" s="7">
        <v>1475.1</v>
      </c>
    </row>
    <row r="86" spans="1:5">
      <c r="A86" s="2">
        <v>44718</v>
      </c>
      <c r="B86" s="29">
        <v>44718.603796296295</v>
      </c>
      <c r="C86" s="18">
        <v>427</v>
      </c>
      <c r="D86" s="6">
        <v>4.5</v>
      </c>
      <c r="E86" s="7">
        <v>1921.5</v>
      </c>
    </row>
    <row r="87" spans="1:5">
      <c r="A87" s="2">
        <v>44718</v>
      </c>
      <c r="B87" s="29">
        <v>44718.603796296295</v>
      </c>
      <c r="C87" s="18">
        <v>729</v>
      </c>
      <c r="D87" s="6">
        <v>4.5</v>
      </c>
      <c r="E87" s="7">
        <v>3280.5</v>
      </c>
    </row>
    <row r="88" spans="1:5">
      <c r="A88" s="2">
        <v>44718</v>
      </c>
      <c r="B88" s="29">
        <v>44718.603796296295</v>
      </c>
      <c r="C88" s="18">
        <v>893</v>
      </c>
      <c r="D88" s="6">
        <v>4.5</v>
      </c>
      <c r="E88" s="7">
        <v>4018.5</v>
      </c>
    </row>
    <row r="89" spans="1:5">
      <c r="A89" s="2">
        <v>44718</v>
      </c>
      <c r="B89" s="29">
        <v>44718.608344907407</v>
      </c>
      <c r="C89" s="18">
        <v>593</v>
      </c>
      <c r="D89" s="6">
        <v>4.49</v>
      </c>
      <c r="E89" s="7">
        <v>2662.57</v>
      </c>
    </row>
    <row r="90" spans="1:5">
      <c r="A90" s="2">
        <v>44718</v>
      </c>
      <c r="B90" s="29">
        <v>44718.608344907407</v>
      </c>
      <c r="C90" s="18">
        <v>615</v>
      </c>
      <c r="D90" s="6">
        <v>4.49</v>
      </c>
      <c r="E90" s="7">
        <v>2761.35</v>
      </c>
    </row>
    <row r="91" spans="1:5">
      <c r="A91" s="2">
        <v>44718</v>
      </c>
      <c r="B91" s="29">
        <v>44718.652083333334</v>
      </c>
      <c r="C91" s="18">
        <v>119</v>
      </c>
      <c r="D91" s="6">
        <v>4.5</v>
      </c>
      <c r="E91" s="7">
        <v>535.5</v>
      </c>
    </row>
    <row r="92" spans="1:5">
      <c r="A92" s="2">
        <v>44718</v>
      </c>
      <c r="B92" s="29">
        <v>44718.652083333334</v>
      </c>
      <c r="C92" s="18">
        <v>573</v>
      </c>
      <c r="D92" s="6">
        <v>4.5</v>
      </c>
      <c r="E92" s="7">
        <v>2578.5</v>
      </c>
    </row>
    <row r="93" spans="1:5">
      <c r="A93" s="2">
        <v>44718</v>
      </c>
      <c r="B93" s="29">
        <v>44718.665231481478</v>
      </c>
      <c r="C93" s="18">
        <v>374</v>
      </c>
      <c r="D93" s="6">
        <v>4.49</v>
      </c>
      <c r="E93" s="7">
        <v>1679.26</v>
      </c>
    </row>
    <row r="94" spans="1:5">
      <c r="A94" s="2">
        <v>44718</v>
      </c>
      <c r="B94" s="29">
        <v>44718.668773148151</v>
      </c>
      <c r="C94" s="18">
        <v>1</v>
      </c>
      <c r="D94" s="6">
        <v>4.4800000000000004</v>
      </c>
      <c r="E94" s="7">
        <v>4.4800000000000004</v>
      </c>
    </row>
    <row r="95" spans="1:5">
      <c r="A95" s="2">
        <v>44718</v>
      </c>
      <c r="B95" s="29">
        <v>44718.671875</v>
      </c>
      <c r="C95" s="18">
        <v>620</v>
      </c>
      <c r="D95" s="6">
        <v>4.49</v>
      </c>
      <c r="E95" s="7">
        <v>2783.8</v>
      </c>
    </row>
    <row r="96" spans="1:5">
      <c r="A96" s="2">
        <v>44718</v>
      </c>
      <c r="B96" s="29">
        <v>44718.684155092589</v>
      </c>
      <c r="C96" s="18">
        <v>633</v>
      </c>
      <c r="D96" s="6">
        <v>4.49</v>
      </c>
      <c r="E96" s="7">
        <v>2842.17</v>
      </c>
    </row>
    <row r="97" spans="1:5">
      <c r="A97" s="2">
        <v>44718</v>
      </c>
      <c r="B97" s="29">
        <v>44718.696655092594</v>
      </c>
      <c r="C97" s="18">
        <v>609</v>
      </c>
      <c r="D97" s="6">
        <v>4.49</v>
      </c>
      <c r="E97" s="7">
        <v>2734.4100000000003</v>
      </c>
    </row>
    <row r="98" spans="1:5">
      <c r="A98" s="2">
        <v>44718</v>
      </c>
      <c r="B98" s="29">
        <v>44718.70412037037</v>
      </c>
      <c r="C98" s="18">
        <v>1014</v>
      </c>
      <c r="D98" s="6">
        <v>4.49</v>
      </c>
      <c r="E98" s="7">
        <v>4552.8600000000006</v>
      </c>
    </row>
    <row r="99" spans="1:5">
      <c r="A99" s="28">
        <v>44718</v>
      </c>
      <c r="B99" s="51">
        <v>44718.70412037037</v>
      </c>
      <c r="C99" s="8">
        <v>763</v>
      </c>
      <c r="D99" s="44">
        <v>4.49</v>
      </c>
      <c r="E99" s="37">
        <v>3425.8700000000003</v>
      </c>
    </row>
    <row r="100" spans="1:5">
      <c r="A100" s="2">
        <v>44719</v>
      </c>
      <c r="B100" s="29">
        <v>44719.378472222219</v>
      </c>
      <c r="C100" s="18">
        <v>176</v>
      </c>
      <c r="D100" s="6">
        <v>4.4800000000000004</v>
      </c>
      <c r="E100" s="7">
        <v>788.48</v>
      </c>
    </row>
    <row r="101" spans="1:5">
      <c r="A101" s="2">
        <v>44719</v>
      </c>
      <c r="B101" s="29">
        <v>44719.391562500001</v>
      </c>
      <c r="C101" s="18">
        <v>565</v>
      </c>
      <c r="D101" s="6">
        <v>4.4800000000000004</v>
      </c>
      <c r="E101" s="7">
        <v>2531.2000000000003</v>
      </c>
    </row>
    <row r="102" spans="1:5">
      <c r="A102" s="2">
        <v>44719</v>
      </c>
      <c r="B102" s="29">
        <v>44719.391562500001</v>
      </c>
      <c r="C102" s="18">
        <v>70</v>
      </c>
      <c r="D102" s="6">
        <v>4.4800000000000004</v>
      </c>
      <c r="E102" s="7">
        <v>313.60000000000002</v>
      </c>
    </row>
    <row r="103" spans="1:5">
      <c r="A103" s="2">
        <v>44719</v>
      </c>
      <c r="B103" s="29">
        <v>44719.402974537035</v>
      </c>
      <c r="C103" s="18">
        <v>192</v>
      </c>
      <c r="D103" s="6">
        <v>4.4800000000000004</v>
      </c>
      <c r="E103" s="7">
        <v>860.16000000000008</v>
      </c>
    </row>
    <row r="104" spans="1:5">
      <c r="A104" s="2">
        <v>44719</v>
      </c>
      <c r="B104" s="29">
        <v>44719.406759259262</v>
      </c>
      <c r="C104" s="18">
        <v>380</v>
      </c>
      <c r="D104" s="6">
        <v>4.4800000000000004</v>
      </c>
      <c r="E104" s="7">
        <v>1702.4</v>
      </c>
    </row>
    <row r="105" spans="1:5">
      <c r="A105" s="2">
        <v>44719</v>
      </c>
      <c r="B105" s="29">
        <v>44719.414884259262</v>
      </c>
      <c r="C105" s="18">
        <v>228</v>
      </c>
      <c r="D105" s="6">
        <v>4.4800000000000004</v>
      </c>
      <c r="E105" s="7">
        <v>1021.44</v>
      </c>
    </row>
    <row r="106" spans="1:5">
      <c r="A106" s="2">
        <v>44719</v>
      </c>
      <c r="B106" s="29">
        <v>44719.414884259262</v>
      </c>
      <c r="C106" s="18">
        <v>60</v>
      </c>
      <c r="D106" s="6">
        <v>4.4800000000000004</v>
      </c>
      <c r="E106" s="7">
        <v>268.8</v>
      </c>
    </row>
    <row r="107" spans="1:5">
      <c r="A107" s="2">
        <v>44719</v>
      </c>
      <c r="B107" s="29">
        <v>44719.445532407408</v>
      </c>
      <c r="C107" s="18">
        <v>1172</v>
      </c>
      <c r="D107" s="6">
        <v>4.47</v>
      </c>
      <c r="E107" s="7">
        <v>5238.84</v>
      </c>
    </row>
    <row r="108" spans="1:5">
      <c r="A108" s="2">
        <v>44719</v>
      </c>
      <c r="B108" s="29">
        <v>44719.445532407408</v>
      </c>
      <c r="C108" s="18">
        <v>626</v>
      </c>
      <c r="D108" s="6">
        <v>4.47</v>
      </c>
      <c r="E108" s="7">
        <v>2798.22</v>
      </c>
    </row>
    <row r="109" spans="1:5">
      <c r="A109" s="2">
        <v>44719</v>
      </c>
      <c r="B109" s="29">
        <v>44719.445532407408</v>
      </c>
      <c r="C109" s="18">
        <v>1242</v>
      </c>
      <c r="D109" s="6">
        <v>4.47</v>
      </c>
      <c r="E109" s="7">
        <v>5551.74</v>
      </c>
    </row>
    <row r="110" spans="1:5">
      <c r="A110" s="2">
        <v>44719</v>
      </c>
      <c r="B110" s="29">
        <v>44719.46875</v>
      </c>
      <c r="C110" s="18">
        <v>105</v>
      </c>
      <c r="D110" s="6">
        <v>4.42</v>
      </c>
      <c r="E110" s="7">
        <v>464.09999999999997</v>
      </c>
    </row>
    <row r="111" spans="1:5">
      <c r="A111" s="2">
        <v>44719</v>
      </c>
      <c r="B111" s="29">
        <v>44719.46875</v>
      </c>
      <c r="C111" s="18">
        <v>500</v>
      </c>
      <c r="D111" s="6">
        <v>4.42</v>
      </c>
      <c r="E111" s="7">
        <v>2210</v>
      </c>
    </row>
    <row r="112" spans="1:5">
      <c r="A112" s="2">
        <v>44719</v>
      </c>
      <c r="B112" s="29">
        <v>44719.501388888886</v>
      </c>
      <c r="C112" s="18">
        <v>560</v>
      </c>
      <c r="D112" s="6">
        <v>4.38</v>
      </c>
      <c r="E112" s="7">
        <v>2452.7999999999997</v>
      </c>
    </row>
    <row r="113" spans="1:5">
      <c r="A113" s="2">
        <v>44719</v>
      </c>
      <c r="B113" s="29">
        <v>44719.501388888886</v>
      </c>
      <c r="C113" s="18">
        <v>153</v>
      </c>
      <c r="D113" s="6">
        <v>4.38</v>
      </c>
      <c r="E113" s="7">
        <v>670.14</v>
      </c>
    </row>
    <row r="114" spans="1:5">
      <c r="A114" s="2">
        <v>44719</v>
      </c>
      <c r="B114" s="29">
        <v>44719.560520833336</v>
      </c>
      <c r="C114" s="18">
        <v>622</v>
      </c>
      <c r="D114" s="6">
        <v>4.37</v>
      </c>
      <c r="E114" s="7">
        <v>2718.14</v>
      </c>
    </row>
    <row r="115" spans="1:5">
      <c r="A115" s="2">
        <v>44719</v>
      </c>
      <c r="B115" s="29">
        <v>44719.580555555556</v>
      </c>
      <c r="C115" s="18">
        <v>586</v>
      </c>
      <c r="D115" s="6">
        <v>4.37</v>
      </c>
      <c r="E115" s="7">
        <v>2560.8200000000002</v>
      </c>
    </row>
    <row r="116" spans="1:5">
      <c r="A116" s="2">
        <v>44719</v>
      </c>
      <c r="B116" s="29">
        <v>44719.591400462959</v>
      </c>
      <c r="C116" s="18">
        <v>188</v>
      </c>
      <c r="D116" s="6">
        <v>4.37</v>
      </c>
      <c r="E116" s="7">
        <v>821.56000000000006</v>
      </c>
    </row>
    <row r="117" spans="1:5">
      <c r="A117" s="2">
        <v>44719</v>
      </c>
      <c r="B117" s="29">
        <v>44719.597511574073</v>
      </c>
      <c r="C117" s="18">
        <v>218</v>
      </c>
      <c r="D117" s="6">
        <v>4.37</v>
      </c>
      <c r="E117" s="7">
        <v>952.66</v>
      </c>
    </row>
    <row r="118" spans="1:5">
      <c r="A118" s="2">
        <v>44719</v>
      </c>
      <c r="B118" s="29">
        <v>44719.60833333333</v>
      </c>
      <c r="C118" s="18">
        <v>587</v>
      </c>
      <c r="D118" s="6">
        <v>4.37</v>
      </c>
      <c r="E118" s="7">
        <v>2565.19</v>
      </c>
    </row>
    <row r="119" spans="1:5">
      <c r="A119" s="2">
        <v>44719</v>
      </c>
      <c r="B119" s="29">
        <v>44719.691331018519</v>
      </c>
      <c r="C119" s="18">
        <v>70</v>
      </c>
      <c r="D119" s="6">
        <v>4.38</v>
      </c>
      <c r="E119" s="7">
        <v>306.59999999999997</v>
      </c>
    </row>
    <row r="120" spans="1:5">
      <c r="A120" s="2">
        <v>44719</v>
      </c>
      <c r="B120" s="29">
        <v>44719.701863425929</v>
      </c>
      <c r="C120" s="18">
        <v>306</v>
      </c>
      <c r="D120" s="6">
        <v>4.3899999999999997</v>
      </c>
      <c r="E120" s="7">
        <v>1343.34</v>
      </c>
    </row>
    <row r="121" spans="1:5">
      <c r="A121" s="2">
        <v>44719</v>
      </c>
      <c r="B121" s="29">
        <v>44719.701863425929</v>
      </c>
      <c r="C121" s="18">
        <v>478</v>
      </c>
      <c r="D121" s="6">
        <v>4.3899999999999997</v>
      </c>
      <c r="E121" s="7">
        <v>2098.42</v>
      </c>
    </row>
    <row r="122" spans="1:5">
      <c r="A122" s="2">
        <v>44719</v>
      </c>
      <c r="B122" s="29">
        <v>44719.708449074074</v>
      </c>
      <c r="C122" s="18">
        <v>13</v>
      </c>
      <c r="D122" s="6">
        <v>4.4000000000000004</v>
      </c>
      <c r="E122" s="7">
        <v>57.2</v>
      </c>
    </row>
    <row r="123" spans="1:5">
      <c r="A123" s="2">
        <v>44719</v>
      </c>
      <c r="B123" s="29">
        <v>44719.713368055556</v>
      </c>
      <c r="C123" s="18">
        <v>70</v>
      </c>
      <c r="D123" s="6">
        <v>4.41</v>
      </c>
      <c r="E123" s="7">
        <v>308.7</v>
      </c>
    </row>
    <row r="124" spans="1:5">
      <c r="A124" s="2">
        <v>44719</v>
      </c>
      <c r="B124" s="29">
        <v>44719.720520833333</v>
      </c>
      <c r="C124" s="18">
        <v>40</v>
      </c>
      <c r="D124" s="6">
        <v>4.41</v>
      </c>
      <c r="E124" s="7">
        <v>176.4</v>
      </c>
    </row>
    <row r="125" spans="1:5">
      <c r="A125" s="2">
        <v>44719</v>
      </c>
      <c r="B125" s="29">
        <v>44719.720520833333</v>
      </c>
      <c r="C125" s="18">
        <v>334</v>
      </c>
      <c r="D125" s="6">
        <v>4.41</v>
      </c>
      <c r="E125" s="7">
        <v>1472.94</v>
      </c>
    </row>
    <row r="126" spans="1:5">
      <c r="A126" s="2">
        <v>44719</v>
      </c>
      <c r="B126" s="29">
        <v>44719.720520833333</v>
      </c>
      <c r="C126" s="18">
        <v>1000</v>
      </c>
      <c r="D126" s="6">
        <v>4.41</v>
      </c>
      <c r="E126" s="7">
        <v>4410</v>
      </c>
    </row>
    <row r="127" spans="1:5">
      <c r="A127" s="2">
        <v>44719</v>
      </c>
      <c r="B127" s="29">
        <v>44719.721122685187</v>
      </c>
      <c r="C127" s="18">
        <v>44</v>
      </c>
      <c r="D127" s="6">
        <v>4.41</v>
      </c>
      <c r="E127" s="7">
        <v>194.04000000000002</v>
      </c>
    </row>
    <row r="128" spans="1:5">
      <c r="A128" s="2">
        <v>44719</v>
      </c>
      <c r="B128" s="29">
        <v>44719.721122685187</v>
      </c>
      <c r="C128" s="18">
        <v>139</v>
      </c>
      <c r="D128" s="6">
        <v>4.41</v>
      </c>
      <c r="E128" s="7">
        <v>612.99</v>
      </c>
    </row>
    <row r="129" spans="1:5">
      <c r="A129" s="2">
        <v>44719</v>
      </c>
      <c r="B129" s="29">
        <v>44719.721122685187</v>
      </c>
      <c r="C129" s="18">
        <v>500</v>
      </c>
      <c r="D129" s="6">
        <v>4.41</v>
      </c>
      <c r="E129" s="7">
        <v>2205</v>
      </c>
    </row>
    <row r="130" spans="1:5">
      <c r="A130" s="2">
        <v>44719</v>
      </c>
      <c r="B130" s="29">
        <v>44719.721122685187</v>
      </c>
      <c r="C130" s="18">
        <v>475</v>
      </c>
      <c r="D130" s="6">
        <v>4.41</v>
      </c>
      <c r="E130" s="7">
        <v>2094.75</v>
      </c>
    </row>
    <row r="131" spans="1:5">
      <c r="A131" s="2">
        <v>44719</v>
      </c>
      <c r="B131" s="29">
        <v>44719.721122685187</v>
      </c>
      <c r="C131" s="18">
        <v>500</v>
      </c>
      <c r="D131" s="6">
        <v>4.41</v>
      </c>
      <c r="E131" s="7">
        <v>2205</v>
      </c>
    </row>
    <row r="132" spans="1:5">
      <c r="A132" s="2">
        <v>44719</v>
      </c>
      <c r="B132" s="29">
        <v>44719.721701388888</v>
      </c>
      <c r="C132" s="18">
        <v>300</v>
      </c>
      <c r="D132" s="6">
        <v>4.41</v>
      </c>
      <c r="E132" s="7">
        <v>1323</v>
      </c>
    </row>
    <row r="133" spans="1:5">
      <c r="A133" s="28">
        <v>44719</v>
      </c>
      <c r="B133" s="23">
        <v>44719.722916666666</v>
      </c>
      <c r="C133" s="8">
        <v>1501</v>
      </c>
      <c r="D133" s="44">
        <v>4.41</v>
      </c>
      <c r="E133" s="37">
        <v>6619.41</v>
      </c>
    </row>
    <row r="134" spans="1:5">
      <c r="A134" s="43" t="s">
        <v>23</v>
      </c>
      <c r="B134" s="32"/>
      <c r="C134" s="21">
        <f>SUM(C11:C133)</f>
        <v>54800</v>
      </c>
      <c r="D134" s="32"/>
      <c r="E134" s="31">
        <f>SUM(E11:E133)</f>
        <v>245441.20000000013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Overview - Nasdaq Iceland</vt:lpstr>
      <vt:lpstr>Overview - Euronext Amsterdam</vt:lpstr>
      <vt:lpstr>Nasdaq Icel. 8-10 Jun</vt:lpstr>
      <vt:lpstr>Euronext Ams. 8-10 Jun</vt:lpstr>
      <vt:lpstr>Nasdaq Icel. 1-7 Jun</vt:lpstr>
      <vt:lpstr>Euronext Ams. 2-7 Jun</vt:lpstr>
    </vt:vector>
  </TitlesOfParts>
  <Company>Marel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Helga Gregor Gunnarsdóttir</dc:creator>
  <cp:lastModifiedBy>Helga Gregor Gunnarsdóttir</cp:lastModifiedBy>
  <dcterms:created xsi:type="dcterms:W3CDTF">2022-06-07T16:57:18Z</dcterms:created>
  <dcterms:modified xsi:type="dcterms:W3CDTF">2022-06-13T13:21:02Z</dcterms:modified>
</cp:coreProperties>
</file>