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5. Press releases\2021\SBB\"/>
    </mc:Choice>
  </mc:AlternateContent>
  <xr:revisionPtr revIDLastSave="0" documentId="13_ncr:1_{A9DAD6D5-5DAC-4CF4-9E70-2289DF15F606}" xr6:coauthVersionLast="45" xr6:coauthVersionMax="45" xr10:uidLastSave="{00000000-0000-0000-0000-000000000000}"/>
  <bookViews>
    <workbookView xWindow="2685" yWindow="2685" windowWidth="21600" windowHeight="11385" xr2:uid="{99FF45D6-7393-421F-920E-1B709FDADB79}"/>
  </bookViews>
  <sheets>
    <sheet name="Arcadis share buy back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F31" i="1"/>
  <c r="I10" i="1"/>
  <c r="F10" i="1"/>
  <c r="K8" i="1"/>
  <c r="L9" i="1"/>
  <c r="K29" i="1" l="1"/>
  <c r="L29" i="1" s="1"/>
  <c r="K28" i="1"/>
  <c r="L28" i="1" s="1"/>
  <c r="K27" i="1"/>
  <c r="L27" i="1" s="1"/>
  <c r="K26" i="1"/>
  <c r="L26" i="1" s="1"/>
  <c r="K25" i="1"/>
  <c r="L25" i="1" s="1"/>
  <c r="M29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K15" i="1"/>
  <c r="L16" i="1"/>
  <c r="L15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16" i="1"/>
  <c r="C17" i="1" s="1"/>
  <c r="C15" i="1"/>
  <c r="M24" i="1" l="1"/>
  <c r="M19" i="1"/>
  <c r="H7" i="1"/>
  <c r="H8" i="1"/>
  <c r="H9" i="1"/>
  <c r="H10" i="1"/>
  <c r="H11" i="1"/>
  <c r="H12" i="1"/>
  <c r="H13" i="1"/>
  <c r="H14" i="1"/>
  <c r="F6" i="1"/>
  <c r="F7" i="1" s="1"/>
  <c r="F8" i="1" s="1"/>
  <c r="F9" i="1" s="1"/>
  <c r="H6" i="1"/>
  <c r="I6" i="1" s="1"/>
  <c r="K6" i="1" l="1"/>
  <c r="L6" i="1" s="1"/>
  <c r="M9" i="1" s="1"/>
  <c r="K7" i="1"/>
  <c r="L7" i="1" s="1"/>
  <c r="L8" i="1"/>
  <c r="F11" i="1"/>
  <c r="F12" i="1" s="1"/>
  <c r="F13" i="1" s="1"/>
  <c r="F14" i="1" s="1"/>
  <c r="K9" i="1"/>
  <c r="I7" i="1"/>
  <c r="I8" i="1" s="1"/>
  <c r="I9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K14" i="1" l="1"/>
  <c r="L14" i="1" s="1"/>
  <c r="K13" i="1"/>
  <c r="L13" i="1" s="1"/>
  <c r="K12" i="1"/>
  <c r="L12" i="1" s="1"/>
  <c r="K11" i="1"/>
  <c r="L11" i="1" s="1"/>
  <c r="K10" i="1"/>
  <c r="L10" i="1" s="1"/>
  <c r="M14" i="1" l="1"/>
</calcChain>
</file>

<file path=xl/sharedStrings.xml><?xml version="1.0" encoding="utf-8"?>
<sst xmlns="http://schemas.openxmlformats.org/spreadsheetml/2006/main" count="16" uniqueCount="16">
  <si>
    <t>Trade date</t>
  </si>
  <si>
    <t>Value Date</t>
  </si>
  <si>
    <t># shares</t>
  </si>
  <si>
    <t>Share price</t>
  </si>
  <si>
    <t>Costs</t>
  </si>
  <si>
    <t>Cum Shares</t>
  </si>
  <si>
    <t>Cum Costs</t>
  </si>
  <si>
    <t>Weighted avg share price</t>
  </si>
  <si>
    <t>Week 1</t>
  </si>
  <si>
    <t>Week 2</t>
  </si>
  <si>
    <t>Week 3</t>
  </si>
  <si>
    <t>Arcadis share buy back program 2021</t>
  </si>
  <si>
    <t>as mentioned in press release</t>
  </si>
  <si>
    <t>Week 4</t>
  </si>
  <si>
    <t>Week 5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</si>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</sst>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.00"/>
    <numFmt numFmtId="166" formatCode="&quot;€&quot;\ 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6" fontId="0" fillId="0" borderId="0" xfId="0" applyNumberFormat="1"/>
    <xf numFmtId="44" fontId="0" fillId="0" borderId="0" xfId="2" applyNumberFormat="1" applyFont="1"/>
    <xf numFmtId="0" fontId="2" fillId="0" borderId="0" xfId="0" applyFont="1"/>
    <xf numFmtId="164" fontId="0" fillId="0" borderId="0" xfId="1" applyNumberFormat="1" applyFont="1"/>
    <xf numFmtId="43" fontId="0" fillId="0" borderId="0" xfId="1" applyNumberFormat="1" applyFont="1"/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44" fontId="2" fillId="0" borderId="1" xfId="2" applyNumberFormat="1" applyFont="1" applyBorder="1" applyAlignment="1">
      <alignment horizontal="center"/>
    </xf>
    <xf numFmtId="43" fontId="0" fillId="0" borderId="1" xfId="1" applyNumberFormat="1" applyFont="1" applyBorder="1"/>
    <xf numFmtId="44" fontId="0" fillId="0" borderId="1" xfId="2" applyNumberFormat="1" applyFont="1" applyBorder="1"/>
    <xf numFmtId="16" fontId="0" fillId="0" borderId="1" xfId="0" applyNumberFormat="1" applyBorder="1"/>
    <xf numFmtId="164" fontId="0" fillId="0" borderId="1" xfId="1" applyNumberFormat="1" applyFont="1" applyBorder="1"/>
    <xf numFmtId="0" fontId="0" fillId="2" borderId="0" xfId="0" applyFill="1"/>
    <xf numFmtId="44" fontId="2" fillId="2" borderId="2" xfId="2" applyNumberFormat="1" applyFont="1" applyFill="1" applyBorder="1"/>
    <xf numFmtId="3" fontId="0" fillId="0" borderId="0" xfId="0" applyNumberFormat="1"/>
    <xf numFmtId="3" fontId="0" fillId="0" borderId="0" xfId="1" applyNumberFormat="1" applyFont="1"/>
    <xf numFmtId="3" fontId="0" fillId="0" borderId="1" xfId="0" applyNumberFormat="1" applyBorder="1"/>
    <xf numFmtId="3" fontId="0" fillId="2" borderId="2" xfId="1" applyNumberFormat="1" applyFont="1" applyFill="1" applyBorder="1"/>
    <xf numFmtId="165" fontId="0" fillId="0" borderId="0" xfId="0" applyNumberFormat="1"/>
    <xf numFmtId="165" fontId="0" fillId="0" borderId="1" xfId="0" applyNumberForma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2" borderId="2" xfId="2" applyNumberFormat="1" applyFont="1" applyFill="1" applyBorder="1"/>
    <xf numFmtId="166" fontId="0" fillId="0" borderId="3" xfId="2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164" fontId="0" fillId="2" borderId="2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5353-8B2E-4F35-B310-11A5A1D95EC7}">
  <dimension ref="A2:M31"/>
  <sheetViews>
    <sheetView showGridLines="0" tabSelected="1" workbookViewId="0">
      <selection activeCell="B31" sqref="B31"/>
    </sheetView>
  </sheetViews>
  <sheetFormatPr defaultRowHeight="15" x14ac:dyDescent="0.25"/>
  <cols>
    <col min="2" max="2" width="9.85546875" customWidth="1"/>
    <col min="3" max="5" width="17.7109375" customWidth="1"/>
    <col min="6" max="6" width="17.7109375" style="4" customWidth="1"/>
    <col min="7" max="7" width="17.7109375" customWidth="1"/>
    <col min="8" max="8" width="17.7109375" style="2" customWidth="1"/>
    <col min="9" max="9" width="21.28515625" style="2" customWidth="1"/>
    <col min="10" max="10" width="2.5703125" customWidth="1"/>
  </cols>
  <sheetData>
    <row r="2" spans="2:13" ht="18.75" x14ac:dyDescent="0.3">
      <c r="B2" s="8" t="s">
        <v>11</v>
      </c>
    </row>
    <row r="3" spans="2:13" x14ac:dyDescent="0.25">
      <c r="B3" s="16" t="s">
        <v>12</v>
      </c>
    </row>
    <row r="5" spans="2:13" x14ac:dyDescent="0.25">
      <c r="B5" s="6"/>
      <c r="C5" s="9" t="s">
        <v>0</v>
      </c>
      <c r="D5" s="9" t="s">
        <v>1</v>
      </c>
      <c r="E5" s="9" t="s">
        <v>2</v>
      </c>
      <c r="F5" s="10" t="s">
        <v>5</v>
      </c>
      <c r="G5" s="9" t="s">
        <v>3</v>
      </c>
      <c r="H5" s="11" t="s">
        <v>4</v>
      </c>
      <c r="I5" s="11" t="s">
        <v>6</v>
      </c>
      <c r="K5" s="6"/>
      <c r="L5" s="6"/>
      <c r="M5" s="6" t="s">
        <v>7</v>
      </c>
    </row>
    <row r="6" spans="2:13" x14ac:dyDescent="0.25">
      <c r="B6" s="3" t="s">
        <v>8</v>
      </c>
      <c r="C6" s="1">
        <v>44195</v>
      </c>
      <c r="D6" s="1">
        <v>44200</v>
      </c>
      <c r="E6" s="18">
        <v>25200</v>
      </c>
      <c r="F6" s="19">
        <f>E6</f>
        <v>25200</v>
      </c>
      <c r="G6" s="22">
        <v>27.407699999999998</v>
      </c>
      <c r="H6" s="24">
        <f>E6*G6</f>
        <v>690674.03999999992</v>
      </c>
      <c r="I6" s="24">
        <f>H6</f>
        <v>690674.03999999992</v>
      </c>
      <c r="K6" s="5">
        <f>E6/$F$9</f>
        <v>0.46060207270932718</v>
      </c>
      <c r="L6" s="2">
        <f t="shared" ref="L6:L29" si="0">K6*G6</f>
        <v>12.624043428195426</v>
      </c>
    </row>
    <row r="7" spans="2:13" x14ac:dyDescent="0.25">
      <c r="C7" s="1">
        <v>44196</v>
      </c>
      <c r="D7" s="1">
        <v>44201</v>
      </c>
      <c r="E7" s="18">
        <v>7970</v>
      </c>
      <c r="F7" s="19">
        <f>F6+E7</f>
        <v>33170</v>
      </c>
      <c r="G7" s="22">
        <v>27.160599999999999</v>
      </c>
      <c r="H7" s="24">
        <f t="shared" ref="H7:H14" si="1">E7*G7</f>
        <v>216469.98199999999</v>
      </c>
      <c r="I7" s="24">
        <f>I6+H7</f>
        <v>907144.02199999988</v>
      </c>
      <c r="K7" s="5">
        <f>E7/F9</f>
        <v>0.1456745444243388</v>
      </c>
      <c r="L7" s="2">
        <f t="shared" si="0"/>
        <v>3.9566080312916965</v>
      </c>
    </row>
    <row r="8" spans="2:13" ht="15.75" thickBot="1" x14ac:dyDescent="0.3">
      <c r="C8" s="1">
        <v>44200</v>
      </c>
      <c r="D8" s="1">
        <v>44202</v>
      </c>
      <c r="E8" s="18">
        <v>11500</v>
      </c>
      <c r="F8" s="19">
        <f t="shared" ref="F8:F14" si="2">F7+E8</f>
        <v>44670</v>
      </c>
      <c r="G8" s="22">
        <v>27.5838</v>
      </c>
      <c r="H8" s="24">
        <f t="shared" si="1"/>
        <v>317213.7</v>
      </c>
      <c r="I8" s="24">
        <f t="shared" ref="I8:I14" si="3">I7+H8</f>
        <v>1224357.7219999998</v>
      </c>
      <c r="K8" s="5">
        <f>E8/F9</f>
        <v>0.21019539032370091</v>
      </c>
      <c r="L8" s="2">
        <f t="shared" si="0"/>
        <v>5.7979876076109012</v>
      </c>
    </row>
    <row r="9" spans="2:13" ht="15.75" thickBot="1" x14ac:dyDescent="0.3">
      <c r="B9" s="6"/>
      <c r="C9" s="14">
        <v>44201</v>
      </c>
      <c r="D9" s="14">
        <v>44203</v>
      </c>
      <c r="E9" s="20">
        <v>10041</v>
      </c>
      <c r="F9" s="21">
        <f t="shared" si="2"/>
        <v>54711</v>
      </c>
      <c r="G9" s="23">
        <v>27.747399999999999</v>
      </c>
      <c r="H9" s="25">
        <f t="shared" si="1"/>
        <v>278611.6434</v>
      </c>
      <c r="I9" s="26">
        <f t="shared" si="3"/>
        <v>1502969.3653999998</v>
      </c>
      <c r="K9" s="12">
        <f>E9/F9</f>
        <v>0.18352799254263311</v>
      </c>
      <c r="L9" s="13">
        <f>K9*G9</f>
        <v>5.0924246202774572</v>
      </c>
      <c r="M9" s="17">
        <f>SUM(L6:L9)</f>
        <v>27.471063687375477</v>
      </c>
    </row>
    <row r="10" spans="2:13" x14ac:dyDescent="0.25">
      <c r="B10" s="3" t="s">
        <v>9</v>
      </c>
      <c r="C10" s="1">
        <v>44202</v>
      </c>
      <c r="D10" s="1">
        <v>44204</v>
      </c>
      <c r="E10" s="18">
        <v>10628</v>
      </c>
      <c r="F10" s="19">
        <f>E10</f>
        <v>10628</v>
      </c>
      <c r="G10" s="22">
        <v>28.375399999999999</v>
      </c>
      <c r="H10" s="24">
        <f t="shared" si="1"/>
        <v>301573.7512</v>
      </c>
      <c r="I10" s="24">
        <f>H10</f>
        <v>301573.7512</v>
      </c>
      <c r="K10" s="5">
        <f>E10/$F$14</f>
        <v>0.13419530796232229</v>
      </c>
      <c r="L10" s="2">
        <f>K10*G10</f>
        <v>3.8078455415540797</v>
      </c>
    </row>
    <row r="11" spans="2:13" x14ac:dyDescent="0.25">
      <c r="C11" s="1">
        <v>7</v>
      </c>
      <c r="D11" s="1">
        <v>11</v>
      </c>
      <c r="E11" s="18">
        <v>6909</v>
      </c>
      <c r="F11" s="19">
        <f t="shared" si="2"/>
        <v>17537</v>
      </c>
      <c r="G11" s="22">
        <v>30.0793</v>
      </c>
      <c r="H11" s="24">
        <f t="shared" si="1"/>
        <v>207817.88370000001</v>
      </c>
      <c r="I11" s="24">
        <f t="shared" si="3"/>
        <v>509391.6349</v>
      </c>
      <c r="K11" s="5">
        <f>E11/$F$14</f>
        <v>8.723705144069295E-2</v>
      </c>
      <c r="L11" s="2">
        <f t="shared" si="0"/>
        <v>2.6240294414000354</v>
      </c>
    </row>
    <row r="12" spans="2:13" x14ac:dyDescent="0.25">
      <c r="C12" s="1">
        <v>8</v>
      </c>
      <c r="D12" s="1">
        <v>12</v>
      </c>
      <c r="E12" s="18">
        <v>5289</v>
      </c>
      <c r="F12" s="19">
        <f t="shared" si="2"/>
        <v>22826</v>
      </c>
      <c r="G12" s="22">
        <v>30.378799999999998</v>
      </c>
      <c r="H12" s="24">
        <f t="shared" si="1"/>
        <v>160673.47319999998</v>
      </c>
      <c r="I12" s="24">
        <f t="shared" si="3"/>
        <v>670065.10809999995</v>
      </c>
      <c r="K12" s="5">
        <f>E12/F14</f>
        <v>6.6781989444177889E-2</v>
      </c>
      <c r="L12" s="2">
        <f t="shared" si="0"/>
        <v>2.0287567009267913</v>
      </c>
    </row>
    <row r="13" spans="2:13" ht="15.75" thickBot="1" x14ac:dyDescent="0.3">
      <c r="C13" s="1">
        <v>11</v>
      </c>
      <c r="D13" s="1">
        <v>13</v>
      </c>
      <c r="E13" s="18">
        <v>33035</v>
      </c>
      <c r="F13" s="19">
        <f t="shared" si="2"/>
        <v>55861</v>
      </c>
      <c r="G13" s="22">
        <v>30.2075</v>
      </c>
      <c r="H13" s="24">
        <f t="shared" si="1"/>
        <v>997904.76249999995</v>
      </c>
      <c r="I13" s="24">
        <f t="shared" si="3"/>
        <v>1667969.8706</v>
      </c>
      <c r="K13" s="5">
        <f>E13/F14</f>
        <v>0.41711911916967598</v>
      </c>
      <c r="L13" s="2">
        <f t="shared" si="0"/>
        <v>12.600125792317987</v>
      </c>
    </row>
    <row r="14" spans="2:13" ht="15.75" thickBot="1" x14ac:dyDescent="0.3">
      <c r="B14" s="6"/>
      <c r="C14" s="14">
        <v>44208</v>
      </c>
      <c r="D14" s="14">
        <v>14</v>
      </c>
      <c r="E14" s="20">
        <v>23337</v>
      </c>
      <c r="F14" s="21">
        <f t="shared" si="2"/>
        <v>79198</v>
      </c>
      <c r="G14" s="23">
        <v>30.2715</v>
      </c>
      <c r="H14" s="25">
        <f t="shared" si="1"/>
        <v>706445.99549999996</v>
      </c>
      <c r="I14" s="26">
        <f t="shared" si="3"/>
        <v>2374415.8661000002</v>
      </c>
      <c r="J14" s="6"/>
      <c r="K14" s="12">
        <f>E14/F14</f>
        <v>0.29466653198313086</v>
      </c>
      <c r="L14" s="13">
        <f t="shared" si="0"/>
        <v>8.9199979229273456</v>
      </c>
      <c r="M14" s="17">
        <f>SUM(L10:L14)</f>
        <v>29.980755399126238</v>
      </c>
    </row>
    <row r="15" spans="2:13" hidden="1" x14ac:dyDescent="0.25">
      <c r="B15" s="3" t="s">
        <v>10</v>
      </c>
      <c r="C15" s="1">
        <f>C14+1</f>
        <v>44209</v>
      </c>
      <c r="H15" s="24">
        <f t="shared" ref="H15:H29" si="4">E15*G15</f>
        <v>0</v>
      </c>
      <c r="I15" s="24">
        <f>I14+H15</f>
        <v>2374415.8661000002</v>
      </c>
      <c r="K15" s="28" t="e">
        <f>E15/$F$19</f>
        <v>#DIV/0!</v>
      </c>
      <c r="L15" s="2" t="e">
        <f t="shared" si="0"/>
        <v>#DIV/0!</v>
      </c>
    </row>
    <row r="16" spans="2:13" hidden="1" x14ac:dyDescent="0.25">
      <c r="C16" s="1">
        <f t="shared" ref="C16:C17" si="5">C15+1</f>
        <v>44210</v>
      </c>
      <c r="H16" s="24">
        <f t="shared" si="4"/>
        <v>0</v>
      </c>
      <c r="I16" s="24">
        <f t="shared" ref="I16:I19" si="6">I15+H16</f>
        <v>2374415.8661000002</v>
      </c>
      <c r="K16" s="28" t="e">
        <f>E16/$F$19</f>
        <v>#DIV/0!</v>
      </c>
      <c r="L16" s="2" t="e">
        <f t="shared" si="0"/>
        <v>#DIV/0!</v>
      </c>
    </row>
    <row r="17" spans="1:13" hidden="1" x14ac:dyDescent="0.25">
      <c r="A17" s="3"/>
      <c r="B17" s="3"/>
      <c r="C17" s="1">
        <f t="shared" si="5"/>
        <v>44211</v>
      </c>
      <c r="H17" s="24">
        <f t="shared" si="4"/>
        <v>0</v>
      </c>
      <c r="I17" s="24">
        <f t="shared" si="6"/>
        <v>2374415.8661000002</v>
      </c>
      <c r="K17" s="28" t="e">
        <f>E17/$F$19</f>
        <v>#DIV/0!</v>
      </c>
      <c r="L17" s="2" t="e">
        <f t="shared" si="0"/>
        <v>#DIV/0!</v>
      </c>
    </row>
    <row r="18" spans="1:13" ht="15.75" hidden="1" thickBot="1" x14ac:dyDescent="0.3">
      <c r="A18" s="3"/>
      <c r="B18" s="3"/>
      <c r="C18" s="1">
        <f>C17+3</f>
        <v>44214</v>
      </c>
      <c r="H18" s="24">
        <f t="shared" si="4"/>
        <v>0</v>
      </c>
      <c r="I18" s="24">
        <f t="shared" si="6"/>
        <v>2374415.8661000002</v>
      </c>
      <c r="K18" s="28" t="e">
        <f>E18/$F$19</f>
        <v>#DIV/0!</v>
      </c>
      <c r="L18" s="2" t="e">
        <f t="shared" si="0"/>
        <v>#DIV/0!</v>
      </c>
    </row>
    <row r="19" spans="1:13" ht="15.75" hidden="1" thickBot="1" x14ac:dyDescent="0.3">
      <c r="A19" s="3"/>
      <c r="B19" s="7"/>
      <c r="C19" s="14">
        <f>C18+1</f>
        <v>44215</v>
      </c>
      <c r="D19" s="6"/>
      <c r="E19" s="6"/>
      <c r="F19" s="15"/>
      <c r="G19" s="6"/>
      <c r="H19" s="27">
        <f t="shared" si="4"/>
        <v>0</v>
      </c>
      <c r="I19" s="26">
        <f t="shared" si="6"/>
        <v>2374415.8661000002</v>
      </c>
      <c r="K19" s="29" t="e">
        <f>E19/$F$19</f>
        <v>#DIV/0!</v>
      </c>
      <c r="L19" s="13" t="e">
        <f t="shared" si="0"/>
        <v>#DIV/0!</v>
      </c>
      <c r="M19" s="17" t="e">
        <f>SUM(L15:L19)</f>
        <v>#DIV/0!</v>
      </c>
    </row>
    <row r="20" spans="1:13" hidden="1" x14ac:dyDescent="0.25">
      <c r="A20" s="3"/>
      <c r="B20" s="3" t="s">
        <v>13</v>
      </c>
      <c r="C20" s="1">
        <f>C19+1</f>
        <v>44216</v>
      </c>
      <c r="H20" s="24">
        <f t="shared" si="4"/>
        <v>0</v>
      </c>
      <c r="I20" s="24">
        <f>I19+H20</f>
        <v>2374415.8661000002</v>
      </c>
      <c r="K20" s="28" t="e">
        <f>E20/$F$24</f>
        <v>#DIV/0!</v>
      </c>
      <c r="L20" s="2" t="e">
        <f t="shared" si="0"/>
        <v>#DIV/0!</v>
      </c>
    </row>
    <row r="21" spans="1:13" hidden="1" x14ac:dyDescent="0.25">
      <c r="A21" s="3"/>
      <c r="B21" s="3"/>
      <c r="C21" s="1">
        <f t="shared" ref="C21:C22" si="7">C20+1</f>
        <v>44217</v>
      </c>
      <c r="H21" s="24">
        <f t="shared" si="4"/>
        <v>0</v>
      </c>
      <c r="I21" s="24">
        <f t="shared" ref="I21:I24" si="8">I20+H21</f>
        <v>2374415.8661000002</v>
      </c>
      <c r="K21" s="28" t="e">
        <f>E21/$F$24</f>
        <v>#DIV/0!</v>
      </c>
      <c r="L21" s="2" t="e">
        <f t="shared" si="0"/>
        <v>#DIV/0!</v>
      </c>
    </row>
    <row r="22" spans="1:13" hidden="1" x14ac:dyDescent="0.25">
      <c r="A22" s="3"/>
      <c r="B22" s="3"/>
      <c r="C22" s="1">
        <f t="shared" si="7"/>
        <v>44218</v>
      </c>
      <c r="H22" s="24">
        <f t="shared" si="4"/>
        <v>0</v>
      </c>
      <c r="I22" s="24">
        <f t="shared" si="8"/>
        <v>2374415.8661000002</v>
      </c>
      <c r="K22" s="28" t="e">
        <f>E22/$F$24</f>
        <v>#DIV/0!</v>
      </c>
      <c r="L22" s="2" t="e">
        <f t="shared" si="0"/>
        <v>#DIV/0!</v>
      </c>
    </row>
    <row r="23" spans="1:13" ht="15.75" hidden="1" thickBot="1" x14ac:dyDescent="0.3">
      <c r="A23" s="3"/>
      <c r="B23" s="3"/>
      <c r="C23" s="1">
        <f>C22+3</f>
        <v>44221</v>
      </c>
      <c r="H23" s="24">
        <f t="shared" si="4"/>
        <v>0</v>
      </c>
      <c r="I23" s="24">
        <f t="shared" si="8"/>
        <v>2374415.8661000002</v>
      </c>
      <c r="K23" s="28" t="e">
        <f>E23/$F$24</f>
        <v>#DIV/0!</v>
      </c>
      <c r="L23" s="2" t="e">
        <f t="shared" si="0"/>
        <v>#DIV/0!</v>
      </c>
    </row>
    <row r="24" spans="1:13" ht="15.75" hidden="1" thickBot="1" x14ac:dyDescent="0.3">
      <c r="A24" s="3"/>
      <c r="B24" s="7"/>
      <c r="C24" s="14">
        <f>C23+1</f>
        <v>44222</v>
      </c>
      <c r="D24" s="6"/>
      <c r="E24" s="6"/>
      <c r="F24" s="15"/>
      <c r="G24" s="6"/>
      <c r="H24" s="25">
        <f t="shared" si="4"/>
        <v>0</v>
      </c>
      <c r="I24" s="26">
        <f t="shared" si="8"/>
        <v>2374415.8661000002</v>
      </c>
      <c r="K24" s="29" t="e">
        <f>E24/$F$24</f>
        <v>#DIV/0!</v>
      </c>
      <c r="L24" s="13" t="e">
        <f t="shared" si="0"/>
        <v>#DIV/0!</v>
      </c>
      <c r="M24" s="17" t="e">
        <f>SUM(L20:L24)</f>
        <v>#DIV/0!</v>
      </c>
    </row>
    <row r="25" spans="1:13" hidden="1" x14ac:dyDescent="0.25">
      <c r="A25" s="3"/>
      <c r="B25" s="3" t="s">
        <v>14</v>
      </c>
      <c r="C25" s="1">
        <f>C24+1</f>
        <v>44223</v>
      </c>
      <c r="H25" s="24">
        <f t="shared" si="4"/>
        <v>0</v>
      </c>
      <c r="I25" s="24">
        <f>I24+H25</f>
        <v>2374415.8661000002</v>
      </c>
      <c r="K25" s="28" t="e">
        <f>E25/$F$29</f>
        <v>#DIV/0!</v>
      </c>
      <c r="L25" s="2" t="e">
        <f t="shared" si="0"/>
        <v>#DIV/0!</v>
      </c>
    </row>
    <row r="26" spans="1:13" hidden="1" x14ac:dyDescent="0.25">
      <c r="A26" s="3"/>
      <c r="B26" s="3"/>
      <c r="C26" s="1">
        <f t="shared" ref="C26:C27" si="9">C25+1</f>
        <v>44224</v>
      </c>
      <c r="H26" s="24">
        <f t="shared" si="4"/>
        <v>0</v>
      </c>
      <c r="I26" s="24">
        <f t="shared" ref="I26:I29" si="10">I25+H26</f>
        <v>2374415.8661000002</v>
      </c>
      <c r="K26" s="28" t="e">
        <f>E26/$F$29</f>
        <v>#DIV/0!</v>
      </c>
      <c r="L26" s="2" t="e">
        <f t="shared" si="0"/>
        <v>#DIV/0!</v>
      </c>
    </row>
    <row r="27" spans="1:13" hidden="1" x14ac:dyDescent="0.25">
      <c r="A27" s="3"/>
      <c r="B27" s="3"/>
      <c r="C27" s="1">
        <f t="shared" si="9"/>
        <v>44225</v>
      </c>
      <c r="H27" s="24">
        <f t="shared" si="4"/>
        <v>0</v>
      </c>
      <c r="I27" s="24">
        <f t="shared" si="10"/>
        <v>2374415.8661000002</v>
      </c>
      <c r="K27" s="28" t="e">
        <f>E27/$F$29</f>
        <v>#DIV/0!</v>
      </c>
      <c r="L27" s="2" t="e">
        <f t="shared" si="0"/>
        <v>#DIV/0!</v>
      </c>
    </row>
    <row r="28" spans="1:13" ht="15.75" hidden="1" thickBot="1" x14ac:dyDescent="0.3">
      <c r="A28" s="3"/>
      <c r="B28" s="3"/>
      <c r="C28" s="1">
        <f>C27+3</f>
        <v>44228</v>
      </c>
      <c r="H28" s="24">
        <f t="shared" si="4"/>
        <v>0</v>
      </c>
      <c r="I28" s="24">
        <f t="shared" si="10"/>
        <v>2374415.8661000002</v>
      </c>
      <c r="K28" s="28" t="e">
        <f>E28/$F$29</f>
        <v>#DIV/0!</v>
      </c>
      <c r="L28" s="2" t="e">
        <f t="shared" si="0"/>
        <v>#DIV/0!</v>
      </c>
    </row>
    <row r="29" spans="1:13" ht="15.75" hidden="1" thickBot="1" x14ac:dyDescent="0.3">
      <c r="B29" s="6"/>
      <c r="C29" s="14">
        <f>C28+1</f>
        <v>44229</v>
      </c>
      <c r="D29" s="6"/>
      <c r="E29" s="6"/>
      <c r="F29" s="15"/>
      <c r="G29" s="6"/>
      <c r="H29" s="27">
        <f t="shared" si="4"/>
        <v>0</v>
      </c>
      <c r="I29" s="26">
        <f t="shared" si="10"/>
        <v>2374415.8661000002</v>
      </c>
      <c r="K29" s="29" t="e">
        <f>E29/$F$29</f>
        <v>#DIV/0!</v>
      </c>
      <c r="L29" s="13" t="e">
        <f t="shared" si="0"/>
        <v>#DIV/0!</v>
      </c>
      <c r="M29" s="17" t="e">
        <f>SUM(L25:L29)</f>
        <v>#DIV/0!</v>
      </c>
    </row>
    <row r="30" spans="1:13" ht="6.75" customHeight="1" thickBot="1" x14ac:dyDescent="0.3"/>
    <row r="31" spans="1:13" ht="15.75" thickBot="1" x14ac:dyDescent="0.3">
      <c r="B31" s="3" t="s">
        <v>15</v>
      </c>
      <c r="F31" s="30">
        <f>F14+F9</f>
        <v>133909</v>
      </c>
      <c r="I31" s="30">
        <f>I14+I9</f>
        <v>3877385.2314999998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Arcadis share buy back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Disch, Christine</cp:lastModifiedBy>
  <dcterms:created xsi:type="dcterms:W3CDTF">2020-12-30T17:57:38Z</dcterms:created>
  <dcterms:modified xsi:type="dcterms:W3CDTF">2021-01-12T20:17:58Z</dcterms:modified>
</cp:coreProperties>
</file>