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5. Press releases\2021\SBB\SBB 1.85 Mio\"/>
    </mc:Choice>
  </mc:AlternateContent>
  <xr:revisionPtr revIDLastSave="0" documentId="13_ncr:1_{B0FF9349-4B4C-4A6B-B6B1-C16BBA98E200}" xr6:coauthVersionLast="46" xr6:coauthVersionMax="46" xr10:uidLastSave="{00000000-0000-0000-0000-000000000000}"/>
  <bookViews>
    <workbookView xWindow="-120" yWindow="-120" windowWidth="38640" windowHeight="21240" xr2:uid="{830D3D61-B9B0-425B-8F41-8EF6D32F60CE}"/>
  </bookViews>
  <sheets>
    <sheet name="Arcadis share buy back 1.85 m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H36" i="1" s="1"/>
  <c r="I36" i="1" s="1"/>
  <c r="H35" i="1"/>
  <c r="H34" i="1"/>
  <c r="H33" i="1"/>
  <c r="H32" i="1"/>
  <c r="H31" i="1"/>
  <c r="I31" i="1" s="1"/>
  <c r="I32" i="1" s="1"/>
  <c r="I33" i="1" s="1"/>
  <c r="F31" i="1"/>
  <c r="F32" i="1" s="1"/>
  <c r="F33" i="1" s="1"/>
  <c r="F34" i="1" s="1"/>
  <c r="F35" i="1" s="1"/>
  <c r="H30" i="1"/>
  <c r="H29" i="1"/>
  <c r="H28" i="1"/>
  <c r="H27" i="1"/>
  <c r="H26" i="1"/>
  <c r="I26" i="1" s="1"/>
  <c r="F26" i="1"/>
  <c r="F27" i="1" s="1"/>
  <c r="F28" i="1" s="1"/>
  <c r="F29" i="1" s="1"/>
  <c r="F30" i="1" s="1"/>
  <c r="H25" i="1"/>
  <c r="H24" i="1"/>
  <c r="H23" i="1"/>
  <c r="H22" i="1"/>
  <c r="H21" i="1"/>
  <c r="I21" i="1" s="1"/>
  <c r="I22" i="1" s="1"/>
  <c r="I23" i="1" s="1"/>
  <c r="I24" i="1" s="1"/>
  <c r="I25" i="1" s="1"/>
  <c r="F21" i="1"/>
  <c r="F22" i="1" s="1"/>
  <c r="F23" i="1" s="1"/>
  <c r="F24" i="1" s="1"/>
  <c r="F25" i="1" s="1"/>
  <c r="H20" i="1"/>
  <c r="H19" i="1"/>
  <c r="H18" i="1"/>
  <c r="H17" i="1"/>
  <c r="H16" i="1"/>
  <c r="I16" i="1" s="1"/>
  <c r="F16" i="1"/>
  <c r="F17" i="1" s="1"/>
  <c r="F18" i="1" s="1"/>
  <c r="F19" i="1" s="1"/>
  <c r="F20" i="1" s="1"/>
  <c r="H15" i="1"/>
  <c r="H14" i="1"/>
  <c r="H13" i="1"/>
  <c r="H12" i="1"/>
  <c r="H11" i="1"/>
  <c r="I11" i="1" s="1"/>
  <c r="F11" i="1"/>
  <c r="F12" i="1" s="1"/>
  <c r="F13" i="1" s="1"/>
  <c r="F14" i="1" s="1"/>
  <c r="F15" i="1" s="1"/>
  <c r="H10" i="1"/>
  <c r="H9" i="1"/>
  <c r="H8" i="1"/>
  <c r="F8" i="1"/>
  <c r="F9" i="1" s="1"/>
  <c r="F10" i="1" s="1"/>
  <c r="H7" i="1"/>
  <c r="F7" i="1"/>
  <c r="H6" i="1"/>
  <c r="I6" i="1" s="1"/>
  <c r="I7" i="1" s="1"/>
  <c r="I8" i="1" s="1"/>
  <c r="I9" i="1" s="1"/>
  <c r="F6" i="1"/>
  <c r="I12" i="1" l="1"/>
  <c r="I13" i="1" s="1"/>
  <c r="I14" i="1" s="1"/>
  <c r="I15" i="1" s="1"/>
  <c r="I34" i="1"/>
  <c r="I35" i="1" s="1"/>
  <c r="I27" i="1"/>
  <c r="I28" i="1" s="1"/>
  <c r="I29" i="1" s="1"/>
  <c r="I30" i="1" s="1"/>
  <c r="I17" i="1"/>
  <c r="I18" i="1" s="1"/>
  <c r="I19" i="1" s="1"/>
  <c r="I20" i="1" s="1"/>
  <c r="I10" i="1"/>
  <c r="K6" i="1"/>
  <c r="L6" i="1" s="1"/>
  <c r="K7" i="1"/>
  <c r="L7" i="1" s="1"/>
  <c r="K8" i="1"/>
  <c r="L8" i="1" s="1"/>
  <c r="K9" i="1"/>
  <c r="L9" i="1" s="1"/>
  <c r="K10" i="1"/>
  <c r="L10" i="1" s="1"/>
  <c r="K12" i="1"/>
  <c r="L12" i="1" s="1"/>
  <c r="K13" i="1"/>
  <c r="L13" i="1" s="1"/>
  <c r="K14" i="1"/>
  <c r="L14" i="1" s="1"/>
  <c r="K15" i="1"/>
  <c r="L15" i="1" s="1"/>
  <c r="F38" i="1"/>
  <c r="K11" i="1"/>
  <c r="L11" i="1" s="1"/>
  <c r="M15" i="1" s="1"/>
  <c r="K16" i="1"/>
  <c r="L16" i="1" s="1"/>
  <c r="M20" i="1" s="1"/>
  <c r="K17" i="1"/>
  <c r="L17" i="1" s="1"/>
  <c r="K18" i="1"/>
  <c r="L18" i="1" s="1"/>
  <c r="K19" i="1"/>
  <c r="L19" i="1" s="1"/>
  <c r="K20" i="1"/>
  <c r="L20" i="1" s="1"/>
  <c r="K23" i="1"/>
  <c r="L23" i="1" s="1"/>
  <c r="K24" i="1"/>
  <c r="L24" i="1" s="1"/>
  <c r="K25" i="1"/>
  <c r="L25" i="1" s="1"/>
  <c r="K21" i="1"/>
  <c r="L21" i="1" s="1"/>
  <c r="M25" i="1" s="1"/>
  <c r="K22" i="1"/>
  <c r="L22" i="1" s="1"/>
  <c r="K33" i="1"/>
  <c r="L33" i="1" s="1"/>
  <c r="K34" i="1"/>
  <c r="L34" i="1" s="1"/>
  <c r="K35" i="1"/>
  <c r="L35" i="1" s="1"/>
  <c r="K26" i="1"/>
  <c r="L26" i="1" s="1"/>
  <c r="M30" i="1" s="1"/>
  <c r="K27" i="1"/>
  <c r="L27" i="1" s="1"/>
  <c r="K28" i="1"/>
  <c r="L28" i="1" s="1"/>
  <c r="K29" i="1"/>
  <c r="L29" i="1" s="1"/>
  <c r="K31" i="1"/>
  <c r="L31" i="1" s="1"/>
  <c r="M35" i="1" s="1"/>
  <c r="K30" i="1"/>
  <c r="L30" i="1" s="1"/>
  <c r="K32" i="1"/>
  <c r="L32" i="1" s="1"/>
  <c r="I38" i="1" l="1"/>
  <c r="M10" i="1"/>
  <c r="O13" i="1"/>
  <c r="P13" i="1" s="1"/>
  <c r="O34" i="1"/>
  <c r="P34" i="1" s="1"/>
  <c r="O25" i="1"/>
  <c r="P25" i="1" s="1"/>
  <c r="O14" i="1"/>
  <c r="P14" i="1" s="1"/>
  <c r="O6" i="1"/>
  <c r="O26" i="1"/>
  <c r="P26" i="1" s="1"/>
  <c r="O16" i="1"/>
  <c r="P16" i="1" s="1"/>
  <c r="O7" i="1"/>
  <c r="P7" i="1" s="1"/>
  <c r="O27" i="1"/>
  <c r="P27" i="1" s="1"/>
  <c r="O17" i="1"/>
  <c r="P17" i="1" s="1"/>
  <c r="O8" i="1"/>
  <c r="P8" i="1" s="1"/>
  <c r="O36" i="1"/>
  <c r="P36" i="1" s="1"/>
  <c r="O28" i="1"/>
  <c r="P28" i="1" s="1"/>
  <c r="O18" i="1"/>
  <c r="P18" i="1" s="1"/>
  <c r="O9" i="1"/>
  <c r="P9" i="1" s="1"/>
  <c r="O30" i="1"/>
  <c r="P30" i="1" s="1"/>
  <c r="O19" i="1"/>
  <c r="P19" i="1" s="1"/>
  <c r="O29" i="1"/>
  <c r="P29" i="1" s="1"/>
  <c r="O20" i="1"/>
  <c r="P20" i="1" s="1"/>
  <c r="O10" i="1"/>
  <c r="P10" i="1" s="1"/>
  <c r="O31" i="1"/>
  <c r="P31" i="1" s="1"/>
  <c r="O21" i="1"/>
  <c r="P21" i="1" s="1"/>
  <c r="O11" i="1"/>
  <c r="P11" i="1" s="1"/>
  <c r="O32" i="1"/>
  <c r="P32" i="1" s="1"/>
  <c r="O22" i="1"/>
  <c r="P22" i="1" s="1"/>
  <c r="O12" i="1"/>
  <c r="P12" i="1" s="1"/>
  <c r="O33" i="1"/>
  <c r="P33" i="1" s="1"/>
  <c r="O23" i="1"/>
  <c r="P23" i="1" s="1"/>
  <c r="O35" i="1"/>
  <c r="P35" i="1" s="1"/>
  <c r="O24" i="1"/>
  <c r="P24" i="1" s="1"/>
  <c r="O15" i="1"/>
  <c r="P15" i="1" s="1"/>
  <c r="O38" i="1" l="1"/>
  <c r="P6" i="1"/>
  <c r="P38" i="1" s="1"/>
</calcChain>
</file>

<file path=xl/sharedStrings.xml><?xml version="1.0" encoding="utf-8"?>
<sst xmlns="http://schemas.openxmlformats.org/spreadsheetml/2006/main" count="18" uniqueCount="18">
  <si>
    <t>Arcadis share buy back program 2021</t>
  </si>
  <si>
    <t>as mentioned in press release</t>
  </si>
  <si>
    <t>Trade date</t>
  </si>
  <si>
    <t>Value Date</t>
  </si>
  <si>
    <t># shares</t>
  </si>
  <si>
    <t>Cum Shares</t>
  </si>
  <si>
    <t>Share price</t>
  </si>
  <si>
    <t>Costs</t>
  </si>
  <si>
    <t>Cum Costs</t>
  </si>
  <si>
    <t>Weighted avg share price</t>
  </si>
  <si>
    <t>Week 1</t>
  </si>
  <si>
    <t>Week 2</t>
  </si>
  <si>
    <t>Week 3</t>
  </si>
  <si>
    <t>Week 4</t>
  </si>
  <si>
    <t>Week 5</t>
  </si>
  <si>
    <t>Week 6</t>
  </si>
  <si>
    <t>Week 7</t>
  </si>
  <si>
    <t xml:space="preserve">Cumulative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</si>
</sst>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&quot;€&quot;\ #,##0.00"/>
    <numFmt numFmtId="166" formatCode="&quot;€&quot;\ #,##0"/>
    <numFmt numFmtId="167" formatCode="[$-413]d/mmm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164" fontId="0" fillId="0" borderId="0" xfId="1" applyNumberFormat="1" applyFont="1"/>
    <xf numFmtId="44" fontId="0" fillId="0" borderId="0" xfId="2" applyFont="1"/>
    <xf numFmtId="0" fontId="0" fillId="2" borderId="0" xfId="0" applyFill="1"/>
    <xf numFmtId="0" fontId="0" fillId="0" borderId="1" xfId="0" applyBorder="1"/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44" fontId="2" fillId="0" borderId="1" xfId="2" applyFont="1" applyBorder="1" applyAlignment="1">
      <alignment horizontal="center"/>
    </xf>
    <xf numFmtId="0" fontId="2" fillId="0" borderId="0" xfId="0" applyFont="1"/>
    <xf numFmtId="16" fontId="0" fillId="0" borderId="0" xfId="0" applyNumberFormat="1"/>
    <xf numFmtId="3" fontId="0" fillId="0" borderId="0" xfId="0" applyNumberFormat="1"/>
    <xf numFmtId="3" fontId="0" fillId="0" borderId="0" xfId="1" applyNumberFormat="1" applyFont="1"/>
    <xf numFmtId="165" fontId="0" fillId="0" borderId="0" xfId="0" applyNumberFormat="1"/>
    <xf numFmtId="166" fontId="0" fillId="0" borderId="0" xfId="2" applyNumberFormat="1" applyFont="1"/>
    <xf numFmtId="9" fontId="0" fillId="0" borderId="0" xfId="1" applyNumberFormat="1" applyFont="1"/>
    <xf numFmtId="9" fontId="0" fillId="0" borderId="0" xfId="0" applyNumberFormat="1"/>
    <xf numFmtId="16" fontId="0" fillId="0" borderId="1" xfId="0" applyNumberFormat="1" applyBorder="1"/>
    <xf numFmtId="3" fontId="0" fillId="0" borderId="1" xfId="0" applyNumberFormat="1" applyBorder="1"/>
    <xf numFmtId="165" fontId="0" fillId="0" borderId="1" xfId="0" applyNumberFormat="1" applyBorder="1"/>
    <xf numFmtId="166" fontId="0" fillId="0" borderId="1" xfId="2" applyNumberFormat="1" applyFont="1" applyBorder="1"/>
    <xf numFmtId="166" fontId="0" fillId="2" borderId="2" xfId="2" applyNumberFormat="1" applyFont="1" applyFill="1" applyBorder="1"/>
    <xf numFmtId="3" fontId="0" fillId="2" borderId="2" xfId="1" applyNumberFormat="1" applyFont="1" applyFill="1" applyBorder="1"/>
    <xf numFmtId="9" fontId="0" fillId="0" borderId="1" xfId="1" applyNumberFormat="1" applyFont="1" applyBorder="1"/>
    <xf numFmtId="44" fontId="0" fillId="0" borderId="1" xfId="2" applyFont="1" applyBorder="1"/>
    <xf numFmtId="44" fontId="2" fillId="2" borderId="2" xfId="2" applyFont="1" applyFill="1" applyBorder="1"/>
    <xf numFmtId="0" fontId="2" fillId="0" borderId="1" xfId="0" applyFont="1" applyBorder="1"/>
    <xf numFmtId="3" fontId="0" fillId="2" borderId="3" xfId="1" applyNumberFormat="1" applyFont="1" applyFill="1" applyBorder="1"/>
    <xf numFmtId="166" fontId="0" fillId="0" borderId="4" xfId="2" applyNumberFormat="1" applyFont="1" applyBorder="1"/>
    <xf numFmtId="167" fontId="0" fillId="0" borderId="0" xfId="0" applyNumberFormat="1"/>
    <xf numFmtId="167" fontId="0" fillId="0" borderId="1" xfId="0" applyNumberFormat="1" applyBorder="1"/>
    <xf numFmtId="3" fontId="0" fillId="2" borderId="5" xfId="1" applyNumberFormat="1" applyFont="1" applyFill="1" applyBorder="1"/>
    <xf numFmtId="42" fontId="0" fillId="0" borderId="0" xfId="2" applyNumberFormat="1" applyFont="1"/>
    <xf numFmtId="9" fontId="0" fillId="0" borderId="0" xfId="1" applyNumberFormat="1" applyFont="1" applyFill="1" applyBorder="1"/>
    <xf numFmtId="9" fontId="0" fillId="0" borderId="1" xfId="0" applyNumberFormat="1" applyBorder="1"/>
    <xf numFmtId="165" fontId="2" fillId="2" borderId="2" xfId="0" applyNumberFormat="1" applyFont="1" applyFill="1" applyBorder="1"/>
    <xf numFmtId="164" fontId="0" fillId="2" borderId="2" xfId="1" applyNumberFormat="1" applyFont="1" applyFill="1" applyBorder="1"/>
    <xf numFmtId="16" fontId="0" fillId="0" borderId="0" xfId="0" applyNumberForma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52EC6-EF65-47E3-9728-362FECD9DACD}">
  <dimension ref="A2:P38"/>
  <sheetViews>
    <sheetView showGridLines="0" tabSelected="1" workbookViewId="0">
      <selection activeCell="M15" sqref="M15"/>
    </sheetView>
  </sheetViews>
  <sheetFormatPr defaultRowHeight="15" outlineLevelRow="1" x14ac:dyDescent="0.25"/>
  <cols>
    <col min="2" max="2" width="9.85546875" customWidth="1"/>
    <col min="3" max="5" width="17.7109375" customWidth="1"/>
    <col min="6" max="6" width="17.7109375" style="2" customWidth="1"/>
    <col min="7" max="7" width="17.7109375" customWidth="1"/>
    <col min="8" max="8" width="17.7109375" style="3" customWidth="1"/>
    <col min="9" max="9" width="21.28515625" style="3" customWidth="1"/>
    <col min="10" max="10" width="2.5703125" customWidth="1"/>
  </cols>
  <sheetData>
    <row r="2" spans="2:16" ht="18.75" x14ac:dyDescent="0.3">
      <c r="B2" s="1" t="s">
        <v>0</v>
      </c>
    </row>
    <row r="3" spans="2:16" x14ac:dyDescent="0.25">
      <c r="B3" s="4" t="s">
        <v>1</v>
      </c>
    </row>
    <row r="5" spans="2:16" x14ac:dyDescent="0.25">
      <c r="B5" s="5"/>
      <c r="C5" s="6" t="s">
        <v>2</v>
      </c>
      <c r="D5" s="6" t="s">
        <v>3</v>
      </c>
      <c r="E5" s="6" t="s">
        <v>4</v>
      </c>
      <c r="F5" s="7" t="s">
        <v>5</v>
      </c>
      <c r="G5" s="6" t="s">
        <v>6</v>
      </c>
      <c r="H5" s="8" t="s">
        <v>7</v>
      </c>
      <c r="I5" s="8" t="s">
        <v>8</v>
      </c>
      <c r="K5" s="5"/>
      <c r="L5" s="5"/>
      <c r="M5" s="5" t="s">
        <v>9</v>
      </c>
      <c r="O5" s="5"/>
      <c r="P5" s="5"/>
    </row>
    <row r="6" spans="2:16" x14ac:dyDescent="0.25">
      <c r="B6" s="9" t="s">
        <v>10</v>
      </c>
      <c r="C6" s="10">
        <v>44246</v>
      </c>
      <c r="D6" s="10">
        <v>44250</v>
      </c>
      <c r="E6" s="11">
        <v>38043</v>
      </c>
      <c r="F6" s="12">
        <f>E6</f>
        <v>38043</v>
      </c>
      <c r="G6" s="13">
        <v>28.232900000000001</v>
      </c>
      <c r="H6" s="14">
        <f>E6*G6</f>
        <v>1074064.2147000001</v>
      </c>
      <c r="I6" s="14">
        <f>H6</f>
        <v>1074064.2147000001</v>
      </c>
      <c r="K6" s="15">
        <f>E6/$F$10</f>
        <v>0.28986026240799717</v>
      </c>
      <c r="L6" s="3">
        <f t="shared" ref="L6:L35" si="0">K6*G6</f>
        <v>8.1835958025387434</v>
      </c>
      <c r="O6" s="16">
        <f t="shared" ref="O6:O36" si="1">E6/$F$38</f>
        <v>0.15064744782798084</v>
      </c>
      <c r="P6" s="13">
        <f>O6*G6</f>
        <v>4.2532143297826002</v>
      </c>
    </row>
    <row r="7" spans="2:16" x14ac:dyDescent="0.25">
      <c r="C7" s="10">
        <v>44249</v>
      </c>
      <c r="D7" s="10">
        <v>44251</v>
      </c>
      <c r="E7" s="11">
        <v>16289</v>
      </c>
      <c r="F7" s="12">
        <f>F6+E7</f>
        <v>54332</v>
      </c>
      <c r="G7" s="13">
        <v>28.416699999999999</v>
      </c>
      <c r="H7" s="14">
        <f t="shared" ref="H7:H35" si="2">E7*G7</f>
        <v>462879.6263</v>
      </c>
      <c r="I7" s="14">
        <f>I6+H7</f>
        <v>1536943.841</v>
      </c>
      <c r="K7" s="15">
        <f t="shared" ref="K7:K10" si="3">E7/$F$10</f>
        <v>0.12411044908035293</v>
      </c>
      <c r="L7" s="3">
        <f t="shared" si="0"/>
        <v>3.5268093983816651</v>
      </c>
      <c r="O7" s="16">
        <f t="shared" si="1"/>
        <v>6.4503227339326022E-2</v>
      </c>
      <c r="P7" s="13">
        <f t="shared" ref="P7:P36" si="4">O7*G7</f>
        <v>1.8329688603334258</v>
      </c>
    </row>
    <row r="8" spans="2:16" x14ac:dyDescent="0.25">
      <c r="C8" s="10">
        <v>44250</v>
      </c>
      <c r="D8" s="10">
        <v>44252</v>
      </c>
      <c r="E8" s="11">
        <v>26616</v>
      </c>
      <c r="F8" s="12">
        <f t="shared" ref="F8:F20" si="5">F7+E8</f>
        <v>80948</v>
      </c>
      <c r="G8" s="13">
        <v>28.2758</v>
      </c>
      <c r="H8" s="14">
        <f t="shared" si="2"/>
        <v>752588.69279999996</v>
      </c>
      <c r="I8" s="14">
        <f t="shared" ref="I8:I15" si="6">I7+H8</f>
        <v>2289532.5337999999</v>
      </c>
      <c r="K8" s="15">
        <f t="shared" si="3"/>
        <v>0.20279475184005608</v>
      </c>
      <c r="L8" s="3">
        <f t="shared" si="0"/>
        <v>5.734183844079058</v>
      </c>
      <c r="O8" s="16">
        <f t="shared" si="1"/>
        <v>0.10539737852928364</v>
      </c>
      <c r="P8" s="13">
        <f t="shared" si="4"/>
        <v>2.9801951958183186</v>
      </c>
    </row>
    <row r="9" spans="2:16" ht="15.75" thickBot="1" x14ac:dyDescent="0.3">
      <c r="C9" s="10">
        <v>44251</v>
      </c>
      <c r="D9" s="10">
        <v>44253</v>
      </c>
      <c r="E9" s="11">
        <v>26671</v>
      </c>
      <c r="F9" s="12">
        <f t="shared" si="5"/>
        <v>107619</v>
      </c>
      <c r="G9" s="13">
        <v>28.4619</v>
      </c>
      <c r="H9" s="14">
        <f t="shared" si="2"/>
        <v>759107.33490000002</v>
      </c>
      <c r="I9" s="14">
        <f t="shared" si="6"/>
        <v>3048639.8687</v>
      </c>
      <c r="K9" s="15">
        <f t="shared" si="3"/>
        <v>0.20321381223046797</v>
      </c>
      <c r="L9" s="3">
        <f t="shared" si="0"/>
        <v>5.7838512023223565</v>
      </c>
      <c r="O9" s="16">
        <f t="shared" si="1"/>
        <v>0.10561517443472063</v>
      </c>
      <c r="P9" s="13">
        <f t="shared" si="4"/>
        <v>3.0060085332435751</v>
      </c>
    </row>
    <row r="10" spans="2:16" ht="15.75" thickBot="1" x14ac:dyDescent="0.3">
      <c r="B10" s="5"/>
      <c r="C10" s="17">
        <v>44252</v>
      </c>
      <c r="D10" s="17">
        <v>44256</v>
      </c>
      <c r="E10" s="18">
        <v>23627</v>
      </c>
      <c r="F10" s="22">
        <f>F9+E10</f>
        <v>131246</v>
      </c>
      <c r="G10" s="19">
        <v>28.953700000000001</v>
      </c>
      <c r="H10" s="20">
        <f t="shared" si="2"/>
        <v>684089.0699</v>
      </c>
      <c r="I10" s="21">
        <f t="shared" si="6"/>
        <v>3732728.9386</v>
      </c>
      <c r="K10" s="15">
        <f t="shared" si="3"/>
        <v>0.18002072444112582</v>
      </c>
      <c r="L10" s="3">
        <f t="shared" si="0"/>
        <v>5.2122660492510251</v>
      </c>
      <c r="M10" s="25">
        <f>SUM(L6:L10)</f>
        <v>28.440706296572849</v>
      </c>
      <c r="O10" s="16">
        <f t="shared" si="1"/>
        <v>9.3561161050172259E-2</v>
      </c>
      <c r="P10" s="13">
        <f t="shared" si="4"/>
        <v>2.7089417886983727</v>
      </c>
    </row>
    <row r="11" spans="2:16" x14ac:dyDescent="0.25">
      <c r="B11" s="9" t="s">
        <v>11</v>
      </c>
      <c r="C11" s="10">
        <v>44253</v>
      </c>
      <c r="D11" s="10">
        <v>44257</v>
      </c>
      <c r="E11" s="11">
        <v>12539</v>
      </c>
      <c r="F11" s="12">
        <f>E11</f>
        <v>12539</v>
      </c>
      <c r="G11" s="13">
        <v>28.2578</v>
      </c>
      <c r="H11" s="14">
        <f t="shared" si="2"/>
        <v>354324.55420000001</v>
      </c>
      <c r="I11" s="14">
        <f>H11</f>
        <v>354324.55420000001</v>
      </c>
      <c r="K11" s="15">
        <f>E11/$F$15</f>
        <v>0.10338544243263745</v>
      </c>
      <c r="L11" s="3">
        <f>K11*G11</f>
        <v>2.9214451551729823</v>
      </c>
      <c r="O11" s="16">
        <f t="shared" si="1"/>
        <v>4.9653506514077538E-2</v>
      </c>
      <c r="P11" s="13">
        <f t="shared" si="4"/>
        <v>1.4030988563735003</v>
      </c>
    </row>
    <row r="12" spans="2:16" x14ac:dyDescent="0.25">
      <c r="C12" s="10">
        <v>44256</v>
      </c>
      <c r="D12" s="10">
        <v>44258</v>
      </c>
      <c r="E12" s="11">
        <v>26702</v>
      </c>
      <c r="F12" s="12">
        <f t="shared" si="5"/>
        <v>39241</v>
      </c>
      <c r="G12" s="13">
        <v>28.7987</v>
      </c>
      <c r="H12" s="14">
        <f t="shared" si="2"/>
        <v>768982.88740000001</v>
      </c>
      <c r="I12" s="14">
        <f t="shared" si="6"/>
        <v>1123307.4416</v>
      </c>
      <c r="K12" s="15">
        <f>E12/$F$15</f>
        <v>0.220160944559876</v>
      </c>
      <c r="L12" s="3">
        <f t="shared" si="0"/>
        <v>6.3403489940965008</v>
      </c>
      <c r="O12" s="16">
        <f t="shared" si="1"/>
        <v>0.10573793212687602</v>
      </c>
      <c r="P12" s="13">
        <f t="shared" si="4"/>
        <v>3.0451149859422642</v>
      </c>
    </row>
    <row r="13" spans="2:16" x14ac:dyDescent="0.25">
      <c r="C13" s="10">
        <v>44257</v>
      </c>
      <c r="D13" s="10">
        <v>44259</v>
      </c>
      <c r="E13" s="11">
        <v>20458</v>
      </c>
      <c r="F13" s="12">
        <f t="shared" si="5"/>
        <v>59699</v>
      </c>
      <c r="G13" s="13">
        <v>28.603000000000002</v>
      </c>
      <c r="H13" s="14">
        <f t="shared" si="2"/>
        <v>585160.174</v>
      </c>
      <c r="I13" s="14">
        <f t="shared" si="6"/>
        <v>1708467.6156000001</v>
      </c>
      <c r="K13" s="15">
        <f>E13/F15</f>
        <v>0.1686784736651166</v>
      </c>
      <c r="L13" s="3">
        <f t="shared" si="0"/>
        <v>4.8247103822433299</v>
      </c>
      <c r="O13" s="16">
        <f t="shared" si="1"/>
        <v>8.1012156971448937E-2</v>
      </c>
      <c r="P13" s="13">
        <f t="shared" si="4"/>
        <v>2.317190725854354</v>
      </c>
    </row>
    <row r="14" spans="2:16" ht="15.6" customHeight="1" thickBot="1" x14ac:dyDescent="0.3">
      <c r="C14" s="37">
        <v>44258</v>
      </c>
      <c r="D14" s="37">
        <v>44260</v>
      </c>
      <c r="E14" s="11">
        <v>16118</v>
      </c>
      <c r="F14" s="12">
        <f t="shared" si="5"/>
        <v>75817</v>
      </c>
      <c r="G14" s="13">
        <v>28.8111</v>
      </c>
      <c r="H14" s="14">
        <f t="shared" si="2"/>
        <v>464377.30979999999</v>
      </c>
      <c r="I14" s="14">
        <f t="shared" si="6"/>
        <v>2172844.9254000001</v>
      </c>
      <c r="K14" s="15">
        <f>E14/F15</f>
        <v>0.13289469344678606</v>
      </c>
      <c r="L14" s="3">
        <f t="shared" si="0"/>
        <v>3.828842302364698</v>
      </c>
      <c r="O14" s="16">
        <f t="shared" si="1"/>
        <v>6.3826080069694688E-2</v>
      </c>
      <c r="P14" s="13">
        <f t="shared" si="4"/>
        <v>1.8388995754959807</v>
      </c>
    </row>
    <row r="15" spans="2:16" ht="15.6" customHeight="1" thickBot="1" x14ac:dyDescent="0.3">
      <c r="B15" s="5"/>
      <c r="C15" s="17">
        <v>44259</v>
      </c>
      <c r="D15" s="17">
        <v>44263</v>
      </c>
      <c r="E15" s="18">
        <v>45467</v>
      </c>
      <c r="F15" s="22">
        <f t="shared" si="5"/>
        <v>121284</v>
      </c>
      <c r="G15" s="19">
        <v>28.456299999999999</v>
      </c>
      <c r="H15" s="20">
        <f t="shared" si="2"/>
        <v>1293822.5921</v>
      </c>
      <c r="I15" s="21">
        <f t="shared" si="6"/>
        <v>3466667.5175000001</v>
      </c>
      <c r="J15" s="5"/>
      <c r="K15" s="23">
        <f>E15/F15</f>
        <v>0.37488044589558389</v>
      </c>
      <c r="L15" s="24">
        <f t="shared" si="0"/>
        <v>10.667710432538504</v>
      </c>
      <c r="M15" s="25">
        <f>SUM(L11:L15)</f>
        <v>28.583057266416013</v>
      </c>
      <c r="O15" s="16">
        <f t="shared" si="1"/>
        <v>0.18004593513641942</v>
      </c>
      <c r="P15" s="13">
        <f t="shared" si="4"/>
        <v>5.1234411440224914</v>
      </c>
    </row>
    <row r="16" spans="2:16" ht="15.6" hidden="1" customHeight="1" outlineLevel="1" x14ac:dyDescent="0.25">
      <c r="B16" s="9" t="s">
        <v>12</v>
      </c>
      <c r="C16" s="10">
        <v>44260</v>
      </c>
      <c r="D16" s="10"/>
      <c r="E16" s="11"/>
      <c r="F16" s="12">
        <f>E16</f>
        <v>0</v>
      </c>
      <c r="G16" s="13"/>
      <c r="H16" s="14">
        <f t="shared" si="2"/>
        <v>0</v>
      </c>
      <c r="I16" s="14">
        <f>H16</f>
        <v>0</v>
      </c>
      <c r="K16" s="15" t="e">
        <f>E16/$F$20</f>
        <v>#DIV/0!</v>
      </c>
      <c r="L16" s="3" t="e">
        <f t="shared" si="0"/>
        <v>#DIV/0!</v>
      </c>
      <c r="O16" s="16">
        <f t="shared" si="1"/>
        <v>0</v>
      </c>
      <c r="P16" s="13">
        <f t="shared" si="4"/>
        <v>0</v>
      </c>
    </row>
    <row r="17" spans="1:16" ht="15.6" hidden="1" customHeight="1" outlineLevel="1" x14ac:dyDescent="0.25">
      <c r="C17" s="10"/>
      <c r="D17" s="10"/>
      <c r="E17" s="11"/>
      <c r="F17" s="12">
        <f t="shared" si="5"/>
        <v>0</v>
      </c>
      <c r="G17" s="13"/>
      <c r="H17" s="14">
        <f t="shared" si="2"/>
        <v>0</v>
      </c>
      <c r="I17" s="14">
        <f t="shared" ref="I17:I20" si="7">I16+H17</f>
        <v>0</v>
      </c>
      <c r="K17" s="15" t="e">
        <f>E17/$F$20</f>
        <v>#DIV/0!</v>
      </c>
      <c r="L17" s="3" t="e">
        <f t="shared" si="0"/>
        <v>#DIV/0!</v>
      </c>
      <c r="O17" s="16">
        <f t="shared" si="1"/>
        <v>0</v>
      </c>
      <c r="P17" s="13">
        <f t="shared" si="4"/>
        <v>0</v>
      </c>
    </row>
    <row r="18" spans="1:16" ht="15.6" hidden="1" customHeight="1" outlineLevel="1" x14ac:dyDescent="0.25">
      <c r="A18" s="9"/>
      <c r="B18" s="9"/>
      <c r="C18" s="10"/>
      <c r="D18" s="10"/>
      <c r="E18" s="11"/>
      <c r="F18" s="12">
        <f t="shared" si="5"/>
        <v>0</v>
      </c>
      <c r="G18" s="13"/>
      <c r="H18" s="14">
        <f t="shared" si="2"/>
        <v>0</v>
      </c>
      <c r="I18" s="14">
        <f t="shared" si="7"/>
        <v>0</v>
      </c>
      <c r="K18" s="15" t="e">
        <f>E18/$F$20</f>
        <v>#DIV/0!</v>
      </c>
      <c r="L18" s="3" t="e">
        <f t="shared" si="0"/>
        <v>#DIV/0!</v>
      </c>
      <c r="O18" s="16">
        <f t="shared" si="1"/>
        <v>0</v>
      </c>
      <c r="P18" s="13">
        <f t="shared" si="4"/>
        <v>0</v>
      </c>
    </row>
    <row r="19" spans="1:16" ht="15.6" hidden="1" customHeight="1" outlineLevel="1" thickBot="1" x14ac:dyDescent="0.3">
      <c r="A19" s="9"/>
      <c r="B19" s="9"/>
      <c r="C19" s="10"/>
      <c r="D19" s="10"/>
      <c r="E19" s="11"/>
      <c r="F19" s="12">
        <f t="shared" si="5"/>
        <v>0</v>
      </c>
      <c r="G19" s="13"/>
      <c r="H19" s="14">
        <f t="shared" si="2"/>
        <v>0</v>
      </c>
      <c r="I19" s="14">
        <f t="shared" si="7"/>
        <v>0</v>
      </c>
      <c r="K19" s="15" t="e">
        <f>E19/$F$20</f>
        <v>#DIV/0!</v>
      </c>
      <c r="L19" s="3" t="e">
        <f t="shared" si="0"/>
        <v>#DIV/0!</v>
      </c>
      <c r="O19" s="16">
        <f t="shared" si="1"/>
        <v>0</v>
      </c>
      <c r="P19" s="13">
        <f t="shared" si="4"/>
        <v>0</v>
      </c>
    </row>
    <row r="20" spans="1:16" ht="15.6" hidden="1" customHeight="1" outlineLevel="1" thickBot="1" x14ac:dyDescent="0.3">
      <c r="A20" s="9"/>
      <c r="B20" s="26"/>
      <c r="C20" s="17"/>
      <c r="D20" s="17"/>
      <c r="E20" s="18"/>
      <c r="F20" s="27">
        <f t="shared" si="5"/>
        <v>0</v>
      </c>
      <c r="G20" s="19"/>
      <c r="H20" s="28">
        <f t="shared" si="2"/>
        <v>0</v>
      </c>
      <c r="I20" s="21">
        <f t="shared" si="7"/>
        <v>0</v>
      </c>
      <c r="K20" s="23" t="e">
        <f>E20/$F$20</f>
        <v>#DIV/0!</v>
      </c>
      <c r="L20" s="24" t="e">
        <f t="shared" si="0"/>
        <v>#DIV/0!</v>
      </c>
      <c r="M20" s="25" t="e">
        <f>SUM(L16:L20)</f>
        <v>#DIV/0!</v>
      </c>
      <c r="O20" s="16">
        <f t="shared" si="1"/>
        <v>0</v>
      </c>
      <c r="P20" s="13">
        <f t="shared" si="4"/>
        <v>0</v>
      </c>
    </row>
    <row r="21" spans="1:16" ht="15.6" hidden="1" customHeight="1" outlineLevel="1" x14ac:dyDescent="0.25">
      <c r="A21" s="9"/>
      <c r="B21" s="9" t="s">
        <v>13</v>
      </c>
      <c r="C21" s="10"/>
      <c r="D21" s="29"/>
      <c r="E21" s="11"/>
      <c r="F21" s="12">
        <f>E21</f>
        <v>0</v>
      </c>
      <c r="G21" s="13"/>
      <c r="H21" s="14">
        <f>E21*G21</f>
        <v>0</v>
      </c>
      <c r="I21" s="14">
        <f>H21</f>
        <v>0</v>
      </c>
      <c r="K21" s="15" t="e">
        <f>E21/$F$25</f>
        <v>#DIV/0!</v>
      </c>
      <c r="L21" s="3" t="e">
        <f>K21*G21</f>
        <v>#DIV/0!</v>
      </c>
      <c r="O21" s="16">
        <f t="shared" si="1"/>
        <v>0</v>
      </c>
      <c r="P21" s="13">
        <f t="shared" si="4"/>
        <v>0</v>
      </c>
    </row>
    <row r="22" spans="1:16" ht="15.6" hidden="1" customHeight="1" outlineLevel="1" x14ac:dyDescent="0.25">
      <c r="A22" s="9"/>
      <c r="B22" s="9"/>
      <c r="C22" s="10"/>
      <c r="D22" s="29"/>
      <c r="E22" s="11"/>
      <c r="F22" s="12">
        <f t="shared" ref="F22:F35" si="8">F21+E22</f>
        <v>0</v>
      </c>
      <c r="G22" s="13"/>
      <c r="H22" s="14">
        <f t="shared" si="2"/>
        <v>0</v>
      </c>
      <c r="I22" s="14">
        <f t="shared" ref="I22:I24" si="9">I21+H22</f>
        <v>0</v>
      </c>
      <c r="K22" s="15" t="e">
        <f>E22/$F$25</f>
        <v>#DIV/0!</v>
      </c>
      <c r="L22" s="3" t="e">
        <f>K22*G22</f>
        <v>#DIV/0!</v>
      </c>
      <c r="O22" s="16">
        <f t="shared" si="1"/>
        <v>0</v>
      </c>
      <c r="P22" s="13">
        <f t="shared" si="4"/>
        <v>0</v>
      </c>
    </row>
    <row r="23" spans="1:16" ht="15.6" hidden="1" customHeight="1" outlineLevel="1" x14ac:dyDescent="0.25">
      <c r="A23" s="9"/>
      <c r="B23" s="9"/>
      <c r="C23" s="10"/>
      <c r="D23" s="29"/>
      <c r="E23" s="11"/>
      <c r="F23" s="12">
        <f t="shared" si="8"/>
        <v>0</v>
      </c>
      <c r="G23" s="13"/>
      <c r="H23" s="14">
        <f t="shared" si="2"/>
        <v>0</v>
      </c>
      <c r="I23" s="14">
        <f t="shared" si="9"/>
        <v>0</v>
      </c>
      <c r="K23" s="15" t="e">
        <f>E23/$F$25</f>
        <v>#DIV/0!</v>
      </c>
      <c r="L23" s="3" t="e">
        <f>K23*G23</f>
        <v>#DIV/0!</v>
      </c>
      <c r="O23" s="16">
        <f t="shared" si="1"/>
        <v>0</v>
      </c>
      <c r="P23" s="13">
        <f t="shared" si="4"/>
        <v>0</v>
      </c>
    </row>
    <row r="24" spans="1:16" ht="15.6" hidden="1" customHeight="1" outlineLevel="1" thickBot="1" x14ac:dyDescent="0.3">
      <c r="A24" s="9"/>
      <c r="B24" s="9"/>
      <c r="C24" s="10"/>
      <c r="D24" s="29"/>
      <c r="E24" s="11"/>
      <c r="F24" s="12">
        <f t="shared" si="8"/>
        <v>0</v>
      </c>
      <c r="G24" s="13"/>
      <c r="H24" s="14">
        <f t="shared" si="2"/>
        <v>0</v>
      </c>
      <c r="I24" s="14">
        <f t="shared" si="9"/>
        <v>0</v>
      </c>
      <c r="K24" s="15" t="e">
        <f>E24/$F$25</f>
        <v>#DIV/0!</v>
      </c>
      <c r="L24" s="3" t="e">
        <f>K24*G24</f>
        <v>#DIV/0!</v>
      </c>
      <c r="O24" s="16">
        <f t="shared" si="1"/>
        <v>0</v>
      </c>
      <c r="P24" s="13">
        <f t="shared" si="4"/>
        <v>0</v>
      </c>
    </row>
    <row r="25" spans="1:16" ht="15.6" hidden="1" customHeight="1" outlineLevel="1" thickBot="1" x14ac:dyDescent="0.3">
      <c r="A25" s="9"/>
      <c r="B25" s="26"/>
      <c r="C25" s="17"/>
      <c r="D25" s="30"/>
      <c r="E25" s="18"/>
      <c r="F25" s="27">
        <f t="shared" si="8"/>
        <v>0</v>
      </c>
      <c r="G25" s="19"/>
      <c r="H25" s="20">
        <f t="shared" si="2"/>
        <v>0</v>
      </c>
      <c r="I25" s="21">
        <f>I24+H25</f>
        <v>0</v>
      </c>
      <c r="K25" s="23" t="e">
        <f>E25/$F$25</f>
        <v>#DIV/0!</v>
      </c>
      <c r="L25" s="24" t="e">
        <f>K25*G25</f>
        <v>#DIV/0!</v>
      </c>
      <c r="M25" s="25" t="e">
        <f>SUM(L21:L25)</f>
        <v>#DIV/0!</v>
      </c>
      <c r="O25" s="16">
        <f t="shared" si="1"/>
        <v>0</v>
      </c>
      <c r="P25" s="13">
        <f t="shared" si="4"/>
        <v>0</v>
      </c>
    </row>
    <row r="26" spans="1:16" ht="15.6" hidden="1" customHeight="1" outlineLevel="1" x14ac:dyDescent="0.25">
      <c r="A26" s="9"/>
      <c r="B26" s="9" t="s">
        <v>14</v>
      </c>
      <c r="C26" s="10"/>
      <c r="D26" s="29"/>
      <c r="E26" s="11"/>
      <c r="F26" s="12">
        <f>E26</f>
        <v>0</v>
      </c>
      <c r="G26" s="13"/>
      <c r="H26" s="14">
        <f t="shared" si="2"/>
        <v>0</v>
      </c>
      <c r="I26" s="14">
        <f>H26</f>
        <v>0</v>
      </c>
      <c r="K26" s="15" t="e">
        <f t="shared" ref="K26:K35" si="10">E26/$F$35</f>
        <v>#DIV/0!</v>
      </c>
      <c r="L26" s="3" t="e">
        <f t="shared" ref="L26:L30" si="11">K26*G26</f>
        <v>#DIV/0!</v>
      </c>
      <c r="O26" s="16">
        <f t="shared" si="1"/>
        <v>0</v>
      </c>
      <c r="P26" s="13">
        <f t="shared" si="4"/>
        <v>0</v>
      </c>
    </row>
    <row r="27" spans="1:16" ht="15.6" hidden="1" customHeight="1" outlineLevel="1" x14ac:dyDescent="0.25">
      <c r="A27" s="9"/>
      <c r="B27" s="9"/>
      <c r="C27" s="10"/>
      <c r="D27" s="10"/>
      <c r="E27" s="11"/>
      <c r="F27" s="12">
        <f t="shared" ref="F27:F30" si="12">F26+E27</f>
        <v>0</v>
      </c>
      <c r="G27" s="13"/>
      <c r="H27" s="14">
        <f t="shared" si="2"/>
        <v>0</v>
      </c>
      <c r="I27" s="14">
        <f t="shared" ref="I27:I29" si="13">I26+H27</f>
        <v>0</v>
      </c>
      <c r="K27" s="15" t="e">
        <f t="shared" si="10"/>
        <v>#DIV/0!</v>
      </c>
      <c r="L27" s="3" t="e">
        <f t="shared" si="11"/>
        <v>#DIV/0!</v>
      </c>
      <c r="O27" s="16">
        <f t="shared" si="1"/>
        <v>0</v>
      </c>
      <c r="P27" s="13">
        <f t="shared" si="4"/>
        <v>0</v>
      </c>
    </row>
    <row r="28" spans="1:16" ht="15.6" hidden="1" customHeight="1" outlineLevel="1" x14ac:dyDescent="0.25">
      <c r="A28" s="9"/>
      <c r="B28" s="9"/>
      <c r="C28" s="10"/>
      <c r="D28" s="10"/>
      <c r="E28" s="11"/>
      <c r="F28" s="12">
        <f t="shared" si="12"/>
        <v>0</v>
      </c>
      <c r="G28" s="13"/>
      <c r="H28" s="14">
        <f t="shared" si="2"/>
        <v>0</v>
      </c>
      <c r="I28" s="14">
        <f t="shared" si="13"/>
        <v>0</v>
      </c>
      <c r="K28" s="15" t="e">
        <f t="shared" si="10"/>
        <v>#DIV/0!</v>
      </c>
      <c r="L28" s="3" t="e">
        <f t="shared" si="11"/>
        <v>#DIV/0!</v>
      </c>
      <c r="O28" s="16">
        <f t="shared" si="1"/>
        <v>0</v>
      </c>
      <c r="P28" s="13">
        <f t="shared" si="4"/>
        <v>0</v>
      </c>
    </row>
    <row r="29" spans="1:16" ht="15.6" hidden="1" customHeight="1" outlineLevel="1" thickBot="1" x14ac:dyDescent="0.3">
      <c r="A29" s="9"/>
      <c r="B29" s="9"/>
      <c r="C29" s="10"/>
      <c r="D29" s="10"/>
      <c r="E29" s="11"/>
      <c r="F29" s="12">
        <f t="shared" si="12"/>
        <v>0</v>
      </c>
      <c r="G29" s="13"/>
      <c r="H29" s="14">
        <f t="shared" si="2"/>
        <v>0</v>
      </c>
      <c r="I29" s="14">
        <f t="shared" si="13"/>
        <v>0</v>
      </c>
      <c r="K29" s="15" t="e">
        <f t="shared" si="10"/>
        <v>#DIV/0!</v>
      </c>
      <c r="L29" s="3" t="e">
        <f t="shared" si="11"/>
        <v>#DIV/0!</v>
      </c>
      <c r="O29" s="16">
        <f t="shared" si="1"/>
        <v>0</v>
      </c>
      <c r="P29" s="13">
        <f t="shared" si="4"/>
        <v>0</v>
      </c>
    </row>
    <row r="30" spans="1:16" ht="15.6" hidden="1" customHeight="1" outlineLevel="1" thickBot="1" x14ac:dyDescent="0.3">
      <c r="B30" s="5"/>
      <c r="C30" s="17"/>
      <c r="D30" s="17"/>
      <c r="E30" s="18"/>
      <c r="F30" s="27">
        <f t="shared" si="12"/>
        <v>0</v>
      </c>
      <c r="G30" s="19"/>
      <c r="H30" s="28">
        <f t="shared" si="2"/>
        <v>0</v>
      </c>
      <c r="I30" s="21">
        <f>I29+H30</f>
        <v>0</v>
      </c>
      <c r="K30" s="23" t="e">
        <f t="shared" si="10"/>
        <v>#DIV/0!</v>
      </c>
      <c r="L30" s="24" t="e">
        <f t="shared" si="11"/>
        <v>#DIV/0!</v>
      </c>
      <c r="M30" s="25" t="e">
        <f>SUM(L26:L30)</f>
        <v>#DIV/0!</v>
      </c>
      <c r="O30" s="16">
        <f t="shared" si="1"/>
        <v>0</v>
      </c>
      <c r="P30" s="13">
        <f t="shared" si="4"/>
        <v>0</v>
      </c>
    </row>
    <row r="31" spans="1:16" ht="15.6" hidden="1" customHeight="1" outlineLevel="1" x14ac:dyDescent="0.25">
      <c r="A31" s="9"/>
      <c r="B31" s="9" t="s">
        <v>15</v>
      </c>
      <c r="C31" s="10"/>
      <c r="D31" s="29"/>
      <c r="E31" s="11"/>
      <c r="F31" s="12">
        <f>E31</f>
        <v>0</v>
      </c>
      <c r="G31" s="13"/>
      <c r="H31" s="14">
        <f t="shared" si="2"/>
        <v>0</v>
      </c>
      <c r="I31" s="14">
        <f>H31</f>
        <v>0</v>
      </c>
      <c r="K31" s="15" t="e">
        <f t="shared" si="10"/>
        <v>#DIV/0!</v>
      </c>
      <c r="L31" s="3" t="e">
        <f t="shared" si="0"/>
        <v>#DIV/0!</v>
      </c>
      <c r="O31" s="16">
        <f t="shared" si="1"/>
        <v>0</v>
      </c>
      <c r="P31" s="13">
        <f t="shared" si="4"/>
        <v>0</v>
      </c>
    </row>
    <row r="32" spans="1:16" ht="15.6" hidden="1" customHeight="1" outlineLevel="1" x14ac:dyDescent="0.25">
      <c r="A32" s="9"/>
      <c r="B32" s="9"/>
      <c r="C32" s="10"/>
      <c r="D32" s="10"/>
      <c r="E32" s="11"/>
      <c r="F32" s="12">
        <f t="shared" si="8"/>
        <v>0</v>
      </c>
      <c r="G32" s="13"/>
      <c r="H32" s="14">
        <f t="shared" si="2"/>
        <v>0</v>
      </c>
      <c r="I32" s="14">
        <f t="shared" ref="I32:I34" si="14">I31+H32</f>
        <v>0</v>
      </c>
      <c r="K32" s="15" t="e">
        <f t="shared" si="10"/>
        <v>#DIV/0!</v>
      </c>
      <c r="L32" s="3" t="e">
        <f t="shared" si="0"/>
        <v>#DIV/0!</v>
      </c>
      <c r="O32" s="16">
        <f t="shared" si="1"/>
        <v>0</v>
      </c>
      <c r="P32" s="13">
        <f t="shared" si="4"/>
        <v>0</v>
      </c>
    </row>
    <row r="33" spans="1:16" ht="15.6" hidden="1" customHeight="1" outlineLevel="1" x14ac:dyDescent="0.25">
      <c r="A33" s="9"/>
      <c r="B33" s="9"/>
      <c r="C33" s="10"/>
      <c r="D33" s="10"/>
      <c r="E33" s="11"/>
      <c r="F33" s="12">
        <f t="shared" si="8"/>
        <v>0</v>
      </c>
      <c r="G33" s="13"/>
      <c r="H33" s="14">
        <f t="shared" si="2"/>
        <v>0</v>
      </c>
      <c r="I33" s="14">
        <f t="shared" si="14"/>
        <v>0</v>
      </c>
      <c r="K33" s="15" t="e">
        <f t="shared" si="10"/>
        <v>#DIV/0!</v>
      </c>
      <c r="L33" s="3" t="e">
        <f t="shared" si="0"/>
        <v>#DIV/0!</v>
      </c>
      <c r="O33" s="16">
        <f t="shared" si="1"/>
        <v>0</v>
      </c>
      <c r="P33" s="13">
        <f t="shared" si="4"/>
        <v>0</v>
      </c>
    </row>
    <row r="34" spans="1:16" ht="15.6" hidden="1" customHeight="1" outlineLevel="1" thickBot="1" x14ac:dyDescent="0.3">
      <c r="A34" s="9"/>
      <c r="B34" s="9"/>
      <c r="C34" s="10"/>
      <c r="D34" s="10"/>
      <c r="E34" s="11"/>
      <c r="F34" s="12">
        <f t="shared" si="8"/>
        <v>0</v>
      </c>
      <c r="G34" s="13"/>
      <c r="H34" s="14">
        <f t="shared" si="2"/>
        <v>0</v>
      </c>
      <c r="I34" s="14">
        <f t="shared" si="14"/>
        <v>0</v>
      </c>
      <c r="K34" s="15" t="e">
        <f t="shared" si="10"/>
        <v>#DIV/0!</v>
      </c>
      <c r="L34" s="3" t="e">
        <f t="shared" si="0"/>
        <v>#DIV/0!</v>
      </c>
      <c r="O34" s="16">
        <f t="shared" si="1"/>
        <v>0</v>
      </c>
      <c r="P34" s="13">
        <f t="shared" si="4"/>
        <v>0</v>
      </c>
    </row>
    <row r="35" spans="1:16" ht="15.75" hidden="1" outlineLevel="1" thickBot="1" x14ac:dyDescent="0.3">
      <c r="B35" s="5"/>
      <c r="C35" s="17"/>
      <c r="D35" s="17"/>
      <c r="E35" s="18"/>
      <c r="F35" s="31">
        <f t="shared" si="8"/>
        <v>0</v>
      </c>
      <c r="G35" s="19"/>
      <c r="H35" s="28">
        <f t="shared" si="2"/>
        <v>0</v>
      </c>
      <c r="I35" s="21">
        <f>I34+H35</f>
        <v>0</v>
      </c>
      <c r="K35" s="23" t="e">
        <f t="shared" si="10"/>
        <v>#DIV/0!</v>
      </c>
      <c r="L35" s="24" t="e">
        <f t="shared" si="0"/>
        <v>#DIV/0!</v>
      </c>
      <c r="M35" s="25" t="e">
        <f>SUM(L31:L35)</f>
        <v>#DIV/0!</v>
      </c>
      <c r="O35" s="16">
        <f t="shared" si="1"/>
        <v>0</v>
      </c>
      <c r="P35" s="13">
        <f t="shared" si="4"/>
        <v>0</v>
      </c>
    </row>
    <row r="36" spans="1:16" ht="15.75" hidden="1" outlineLevel="1" thickBot="1" x14ac:dyDescent="0.3">
      <c r="B36" s="9" t="s">
        <v>16</v>
      </c>
      <c r="C36" s="10"/>
      <c r="E36" s="11"/>
      <c r="F36" s="22">
        <f>E36</f>
        <v>0</v>
      </c>
      <c r="G36" s="13"/>
      <c r="H36" s="32">
        <f>F36*G36</f>
        <v>0</v>
      </c>
      <c r="I36" s="21">
        <f>H36</f>
        <v>0</v>
      </c>
      <c r="K36" s="33"/>
      <c r="O36" s="34">
        <f t="shared" si="1"/>
        <v>0</v>
      </c>
      <c r="P36" s="13">
        <f t="shared" si="4"/>
        <v>0</v>
      </c>
    </row>
    <row r="37" spans="1:16" ht="15.75" collapsed="1" thickBot="1" x14ac:dyDescent="0.3">
      <c r="E37" s="11"/>
      <c r="F37" s="12"/>
    </row>
    <row r="38" spans="1:16" ht="15.75" thickBot="1" x14ac:dyDescent="0.3">
      <c r="B38" s="9" t="s">
        <v>17</v>
      </c>
      <c r="E38" s="11"/>
      <c r="F38" s="22">
        <f>F15+F10+F20+F25+F30+F35+F36</f>
        <v>252530</v>
      </c>
      <c r="I38" s="36">
        <f>I15+I10+I20+I25+I35+I30+I36</f>
        <v>7199396.4561000001</v>
      </c>
      <c r="O38" s="16">
        <f>SUM(O6:O36)</f>
        <v>0.99999999999999989</v>
      </c>
      <c r="P38" s="35">
        <f>SUM(P6:P36)</f>
        <v>28.509073995564876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Arcadis share buy back 1.85 mio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Pullens, Jurgen</dc:creator>
  <cp:lastModifiedBy>Disch, Christine</cp:lastModifiedBy>
  <dcterms:created xsi:type="dcterms:W3CDTF">2021-02-25T16:44:28Z</dcterms:created>
  <dcterms:modified xsi:type="dcterms:W3CDTF">2021-03-04T17:12:29Z</dcterms:modified>
</cp:coreProperties>
</file>