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4" documentId="8_{10C95F3A-D4DB-421B-80E5-BA56D6CB01F7}" xr6:coauthVersionLast="47" xr6:coauthVersionMax="47" xr10:uidLastSave="{EC647129-CA35-4768-BEEE-ED8841AD2382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I102" i="1"/>
  <c r="I100" i="1"/>
  <c r="I99" i="1"/>
  <c r="F104" i="1"/>
  <c r="F105" i="1" s="1"/>
  <c r="F106" i="1" s="1"/>
  <c r="F107" i="1" s="1"/>
  <c r="F108" i="1" s="1"/>
  <c r="H108" i="1"/>
  <c r="H107" i="1"/>
  <c r="H106" i="1"/>
  <c r="H105" i="1"/>
  <c r="H104" i="1"/>
  <c r="I104" i="1" s="1"/>
  <c r="F110" i="1" l="1"/>
  <c r="K106" i="1"/>
  <c r="L106" i="1" s="1"/>
  <c r="K105" i="1"/>
  <c r="L105" i="1" s="1"/>
  <c r="K104" i="1"/>
  <c r="L104" i="1" s="1"/>
  <c r="M108" i="1" s="1"/>
  <c r="K107" i="1"/>
  <c r="L107" i="1" s="1"/>
  <c r="K108" i="1"/>
  <c r="L108" i="1" s="1"/>
  <c r="I105" i="1"/>
  <c r="I106" i="1" s="1"/>
  <c r="I107" i="1" s="1"/>
  <c r="I108" i="1" s="1"/>
  <c r="I110" i="1" s="1"/>
  <c r="H100" i="1"/>
  <c r="H103" i="1"/>
  <c r="H102" i="1"/>
  <c r="H101" i="1"/>
  <c r="H99" i="1"/>
  <c r="F99" i="1"/>
  <c r="F100" i="1" s="1"/>
  <c r="F101" i="1" s="1"/>
  <c r="F102" i="1" s="1"/>
  <c r="H94" i="1"/>
  <c r="I94" i="1" s="1"/>
  <c r="H95" i="1"/>
  <c r="H96" i="1"/>
  <c r="H97" i="1"/>
  <c r="H98" i="1"/>
  <c r="F94" i="1"/>
  <c r="F95" i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I70" i="1" s="1"/>
  <c r="I71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I50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/>
  <c r="I40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I32" i="1" s="1"/>
  <c r="I33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/>
  <c r="F28" i="1" s="1"/>
  <c r="F29" i="1" s="1"/>
  <c r="F30" i="1" s="1"/>
  <c r="H25" i="1"/>
  <c r="H24" i="1"/>
  <c r="H23" i="1"/>
  <c r="H22" i="1"/>
  <c r="H21" i="1"/>
  <c r="I21" i="1" s="1"/>
  <c r="I22" i="1" s="1"/>
  <c r="F21" i="1"/>
  <c r="F22" i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/>
  <c r="I12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I23" i="1" l="1"/>
  <c r="I7" i="1"/>
  <c r="I8" i="1" s="1"/>
  <c r="I9" i="1" s="1"/>
  <c r="I10" i="1" s="1"/>
  <c r="I34" i="1"/>
  <c r="I35" i="1" s="1"/>
  <c r="I27" i="1"/>
  <c r="I28" i="1" s="1"/>
  <c r="I29" i="1" s="1"/>
  <c r="I30" i="1" s="1"/>
  <c r="I65" i="1"/>
  <c r="I66" i="1" s="1"/>
  <c r="I67" i="1" s="1"/>
  <c r="I68" i="1" s="1"/>
  <c r="I13" i="1"/>
  <c r="I14" i="1" s="1"/>
  <c r="I15" i="1" s="1"/>
  <c r="I17" i="1"/>
  <c r="I18" i="1" s="1"/>
  <c r="I19" i="1" s="1"/>
  <c r="I20" i="1" s="1"/>
  <c r="I24" i="1"/>
  <c r="I25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I101" i="1"/>
  <c r="I103" i="1" s="1"/>
  <c r="D38" i="1"/>
  <c r="I51" i="1"/>
  <c r="I52" i="1" s="1"/>
  <c r="I53" i="1" s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I41" i="1"/>
  <c r="I42" i="1" s="1"/>
  <c r="I43" i="1" s="1"/>
  <c r="K7" i="1"/>
  <c r="L7" i="1" s="1"/>
  <c r="K45" i="1"/>
  <c r="L45" i="1" s="1"/>
  <c r="C50" i="1"/>
  <c r="D50" i="1" s="1"/>
  <c r="I72" i="1"/>
  <c r="I73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K94" i="1"/>
  <c r="L94" i="1" s="1"/>
  <c r="K32" i="1"/>
  <c r="L32" i="1" s="1"/>
  <c r="M103" i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M38" i="1" s="1"/>
  <c r="L98" i="1"/>
  <c r="K93" i="1"/>
  <c r="L93" i="1" s="1"/>
  <c r="K92" i="1"/>
  <c r="L92" i="1" s="1"/>
  <c r="K89" i="1"/>
  <c r="L89" i="1" s="1"/>
  <c r="K90" i="1"/>
  <c r="L90" i="1" s="1"/>
  <c r="K91" i="1"/>
  <c r="L91" i="1" s="1"/>
  <c r="C51" i="1" l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<sst xmlns="http://schemas.openxmlformats.org/spreadsheetml/2006/main" count="44" uniqueCount="43">
  <si>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</si>
  <si>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</si>
  <si>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</si>
  <si>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</si>
  <si>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</si>
  <si>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</si>
  <si>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</si>
  <si>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</si>
  <si>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</si>
  <si>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</si>
  <si>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</si>
  <si>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</si>
  <si>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</si>
  <si>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</si>
  <si>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</si>
  <si>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</si>
  <si>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</si>
  <si>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</si>
  <si>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</si>
  <si>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</si>
  <si>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</si>
  <si>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</si>
  <si>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</si>
  <si>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</si>
  <si>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</si>
  <si>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</si>
  <si>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</si>
  <si>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</si>
  <si>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</si>
  <si>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</si>
  <si>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</si>
  <si>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</si>
  <si>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</si>
  <si>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</si>
  <si>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</si>
  <si>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</si>
  <si>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</si>
  <si>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</si>
  <si>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 xml:space="preserve">Cumulative </t>
  </si>
  <si>
    <t>week 19</t>
  </si>
  <si>
    <t>no shares bought at 1st July</t>
  </si>
  <si>
    <t>week 20</t>
  </si>
  <si>
    <t>week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</si>
</sst>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16" fontId="0" fillId="0" borderId="0" xfId="0" applyNumberFormat="1" applyFill="1" applyBorder="1"/>
    <xf numFmtId="0" fontId="0" fillId="0" borderId="0" xfId="0" applyFill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9" fontId="0" fillId="0" borderId="0" xfId="1" applyNumberFormat="1" applyFont="1" applyFill="1" applyBorder="1"/>
    <xf numFmtId="44" fontId="0" fillId="0" borderId="0" xfId="2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0" xfId="0" applyNumberFormat="1" applyFill="1" applyBorder="1"/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0" xfId="2" applyNumberFormat="1" applyFont="1"/>
    <xf numFmtId="0" fontId="0" fillId="0" borderId="4" xfId="2" applyNumberFormat="1" applyFont="1" applyBorder="1"/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13"/>
  <sheetViews>
    <sheetView showGridLines="0" tabSelected="1" workbookViewId="0">
      <pane xSplit="2" ySplit="5" topLeftCell="C87" activePane="bottomRight" state="frozen"/>
      <selection pane="topRight" activeCell="C1" sqref="C1"/>
      <selection pane="bottomLeft" activeCell="A6" sqref="A6"/>
      <selection pane="bottomRight" activeCell="F109" sqref="F109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60" t="s">
        <v>4</v>
      </c>
      <c r="F5" s="61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62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62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62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62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8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8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8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8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8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63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63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63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4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8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63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63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63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4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9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9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9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9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7">
        <v>44365</v>
      </c>
      <c r="D89" s="67">
        <v>44369</v>
      </c>
      <c r="E89" s="68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9"/>
      <c r="K89" s="13">
        <f>E89/$F$93</f>
        <v>0.34329734000526729</v>
      </c>
      <c r="L89" s="2">
        <f>K89*G89</f>
        <v>12.18063590992889</v>
      </c>
      <c r="M89" s="42"/>
      <c r="N89" s="55"/>
      <c r="O89" s="55"/>
      <c r="P89" s="55"/>
      <c r="Q89" s="55"/>
    </row>
    <row r="90" spans="1:17" ht="15.6" customHeight="1">
      <c r="A90" s="7"/>
      <c r="B90" s="31"/>
      <c r="C90" s="67">
        <v>44368</v>
      </c>
      <c r="D90" s="67">
        <v>44370</v>
      </c>
      <c r="E90" s="68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9"/>
      <c r="K90" s="53">
        <f t="shared" ref="K90:K93" si="45">E90/$F$93</f>
        <v>4.0614771059859285E-2</v>
      </c>
      <c r="L90" s="2">
        <f t="shared" si="43"/>
        <v>1.4148822393242784</v>
      </c>
      <c r="M90" s="42"/>
      <c r="N90" s="55"/>
      <c r="O90" s="55"/>
      <c r="P90" s="55"/>
      <c r="Q90" s="55"/>
    </row>
    <row r="91" spans="1:17" ht="15.6" customHeight="1">
      <c r="A91" s="7"/>
      <c r="B91" s="31"/>
      <c r="C91" s="67">
        <v>44369</v>
      </c>
      <c r="D91" s="67">
        <v>44371</v>
      </c>
      <c r="E91" s="68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9"/>
      <c r="K91" s="53">
        <f t="shared" si="45"/>
        <v>0.15543286052898905</v>
      </c>
      <c r="L91" s="2">
        <f t="shared" si="43"/>
        <v>5.5523571005304939</v>
      </c>
      <c r="M91" s="42"/>
      <c r="N91" s="55"/>
      <c r="O91" s="55"/>
      <c r="P91" s="55"/>
      <c r="Q91" s="55"/>
    </row>
    <row r="92" spans="1:17" ht="15.6" customHeight="1" thickBot="1">
      <c r="A92" s="7"/>
      <c r="B92" s="31"/>
      <c r="C92" s="67">
        <v>44370</v>
      </c>
      <c r="D92" s="67">
        <v>44372</v>
      </c>
      <c r="E92" s="68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9"/>
      <c r="K92" s="53">
        <f t="shared" si="45"/>
        <v>0.20893374468565409</v>
      </c>
      <c r="L92" s="35">
        <f t="shared" si="43"/>
        <v>7.4945996754956923</v>
      </c>
      <c r="M92" s="42"/>
      <c r="N92" s="55"/>
      <c r="O92" s="55"/>
      <c r="P92" s="55"/>
      <c r="Q92" s="55"/>
    </row>
    <row r="93" spans="1:17" ht="15.6" customHeight="1">
      <c r="A93" s="7"/>
      <c r="B93" s="23"/>
      <c r="C93" s="69">
        <v>44371</v>
      </c>
      <c r="D93" s="69">
        <v>44375</v>
      </c>
      <c r="E93" s="70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6"/>
      <c r="K93" s="57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5"/>
      <c r="O93" s="55"/>
      <c r="P93" s="55"/>
      <c r="Q93" s="55"/>
    </row>
    <row r="94" spans="1:17" ht="15.6" customHeight="1">
      <c r="A94" s="7"/>
      <c r="B94" s="31" t="s">
        <v>39</v>
      </c>
      <c r="C94" s="67">
        <v>44372</v>
      </c>
      <c r="D94" s="67">
        <v>44376</v>
      </c>
      <c r="E94" s="68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9"/>
      <c r="K94" s="13">
        <f>E94/$F$98</f>
        <v>0.12525578645809649</v>
      </c>
      <c r="L94" s="2">
        <f>K94*G94</f>
        <v>4.4875766381701601</v>
      </c>
      <c r="M94" s="42"/>
      <c r="N94" s="55"/>
      <c r="O94" s="55"/>
      <c r="P94" s="55"/>
      <c r="Q94" s="55"/>
    </row>
    <row r="95" spans="1:17" ht="15.6" customHeight="1">
      <c r="A95" s="7"/>
      <c r="B95" s="31"/>
      <c r="C95" s="67">
        <v>44375</v>
      </c>
      <c r="D95" s="67">
        <v>44377</v>
      </c>
      <c r="E95" s="68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9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5"/>
      <c r="O95" s="55"/>
      <c r="P95" s="55"/>
      <c r="Q95" s="55"/>
    </row>
    <row r="96" spans="1:17" ht="15.6" customHeight="1">
      <c r="A96" s="7"/>
      <c r="B96" s="31"/>
      <c r="C96" s="67">
        <v>44376</v>
      </c>
      <c r="D96" s="67">
        <v>44378</v>
      </c>
      <c r="E96" s="68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9"/>
      <c r="K96" s="13">
        <f t="shared" si="48"/>
        <v>0.21042699286071576</v>
      </c>
      <c r="L96" s="2">
        <f t="shared" si="49"/>
        <v>7.4985448478923207</v>
      </c>
      <c r="M96" s="42"/>
      <c r="N96" s="55"/>
      <c r="O96" s="55"/>
      <c r="P96" s="55"/>
      <c r="Q96" s="55"/>
    </row>
    <row r="97" spans="1:17" ht="15.6" customHeight="1" thickBot="1">
      <c r="A97" s="7"/>
      <c r="B97" s="31"/>
      <c r="C97" s="67">
        <v>44377</v>
      </c>
      <c r="D97" s="67">
        <v>44379</v>
      </c>
      <c r="E97" s="68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9"/>
      <c r="K97" s="13">
        <f t="shared" si="48"/>
        <v>0.45605020235550908</v>
      </c>
      <c r="L97" s="35">
        <f t="shared" si="49"/>
        <v>15.84017409849484</v>
      </c>
      <c r="M97" s="42"/>
      <c r="N97" s="55"/>
      <c r="O97" s="55"/>
      <c r="P97" s="55"/>
      <c r="Q97" s="55"/>
    </row>
    <row r="98" spans="1:17" ht="15.6" customHeight="1">
      <c r="A98" s="7"/>
      <c r="B98" s="23"/>
      <c r="C98" s="69">
        <v>44378</v>
      </c>
      <c r="D98" s="69">
        <v>44382</v>
      </c>
      <c r="E98" s="70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6"/>
      <c r="K98" s="57">
        <f t="shared" si="48"/>
        <v>0</v>
      </c>
      <c r="L98" s="47">
        <f t="shared" si="49"/>
        <v>0</v>
      </c>
      <c r="M98" s="38">
        <f>SUM(L94:L98)</f>
        <v>35.269717166113416</v>
      </c>
      <c r="N98" s="55" t="s">
        <v>40</v>
      </c>
      <c r="O98" s="55"/>
      <c r="P98" s="55"/>
      <c r="Q98" s="55"/>
    </row>
    <row r="99" spans="1:17" ht="15.6" customHeight="1">
      <c r="A99" s="7"/>
      <c r="B99" s="31" t="s">
        <v>41</v>
      </c>
      <c r="C99" s="67">
        <v>44379</v>
      </c>
      <c r="D99" s="67">
        <v>44383</v>
      </c>
      <c r="E99" s="68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9"/>
      <c r="K99" s="13">
        <f>E99/$F$103</f>
        <v>0.13756314692478891</v>
      </c>
      <c r="L99" s="2">
        <f>K99*G99</f>
        <v>4.8047368142155653</v>
      </c>
      <c r="M99" s="42"/>
      <c r="N99" s="55"/>
      <c r="O99" s="55"/>
      <c r="P99" s="55"/>
      <c r="Q99" s="55"/>
    </row>
    <row r="100" spans="1:17" ht="15.6" customHeight="1">
      <c r="A100" s="7"/>
      <c r="B100" s="31"/>
      <c r="C100" s="67">
        <v>44382</v>
      </c>
      <c r="D100" s="67">
        <v>44384</v>
      </c>
      <c r="E100" s="68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9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5"/>
      <c r="O100" s="55"/>
      <c r="P100" s="55"/>
      <c r="Q100" s="55"/>
    </row>
    <row r="101" spans="1:17" ht="15.6" customHeight="1">
      <c r="A101" s="7"/>
      <c r="B101" s="31"/>
      <c r="C101" s="67">
        <v>44383</v>
      </c>
      <c r="D101" s="67">
        <v>44385</v>
      </c>
      <c r="E101" s="68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0:I103" si="53">I100+H101</f>
        <v>654686.15610000002</v>
      </c>
      <c r="J101" s="49"/>
      <c r="K101" s="13">
        <f t="shared" si="51"/>
        <v>0.11882219945596495</v>
      </c>
      <c r="L101" s="2">
        <f t="shared" si="52"/>
        <v>4.2179385540678984</v>
      </c>
      <c r="M101" s="42"/>
      <c r="N101" s="55"/>
      <c r="O101" s="55"/>
      <c r="P101" s="55"/>
      <c r="Q101" s="55"/>
    </row>
    <row r="102" spans="1:17" ht="15.6" customHeight="1" thickBot="1">
      <c r="A102" s="7"/>
      <c r="B102" s="31"/>
      <c r="C102" s="67">
        <v>44384</v>
      </c>
      <c r="D102" s="67">
        <v>44386</v>
      </c>
      <c r="E102" s="68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9"/>
      <c r="K102" s="13">
        <f t="shared" si="51"/>
        <v>0.11103260677570918</v>
      </c>
      <c r="L102" s="35">
        <f t="shared" si="52"/>
        <v>3.9814627300667675</v>
      </c>
      <c r="M102" s="42"/>
      <c r="N102" s="55"/>
      <c r="O102" s="55"/>
      <c r="P102" s="55"/>
      <c r="Q102" s="55"/>
    </row>
    <row r="103" spans="1:17" ht="15.6" customHeight="1">
      <c r="A103" s="7"/>
      <c r="B103" s="23"/>
      <c r="C103" s="69">
        <v>44385</v>
      </c>
      <c r="D103" s="69">
        <v>44389</v>
      </c>
      <c r="E103" s="70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6"/>
      <c r="K103" s="57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5"/>
      <c r="O103" s="55"/>
      <c r="P103" s="55"/>
      <c r="Q103" s="55"/>
    </row>
    <row r="104" spans="1:17" ht="15.6" hidden="1" customHeight="1" outlineLevel="1">
      <c r="A104" s="7"/>
      <c r="B104" s="31" t="s">
        <v>42</v>
      </c>
      <c r="C104" s="67"/>
      <c r="D104" s="67"/>
      <c r="E104" s="68"/>
      <c r="F104" s="10">
        <f>E104</f>
        <v>0</v>
      </c>
      <c r="G104" s="11"/>
      <c r="H104" s="34">
        <f t="shared" ref="H104:H108" si="54">E104*G104</f>
        <v>0</v>
      </c>
      <c r="I104" s="12">
        <f>H104</f>
        <v>0</v>
      </c>
      <c r="J104" s="49"/>
      <c r="K104" s="13" t="e">
        <f>E104/$F$108</f>
        <v>#DIV/0!</v>
      </c>
      <c r="L104" s="2" t="e">
        <f>K104*G104</f>
        <v>#DIV/0!</v>
      </c>
      <c r="M104" s="42"/>
      <c r="N104" s="55"/>
      <c r="O104" s="55"/>
      <c r="P104" s="55"/>
      <c r="Q104" s="55"/>
    </row>
    <row r="105" spans="1:17" ht="15.6" hidden="1" customHeight="1" outlineLevel="1">
      <c r="A105" s="7"/>
      <c r="B105" s="31"/>
      <c r="C105" s="67"/>
      <c r="D105" s="67"/>
      <c r="E105" s="68"/>
      <c r="F105" s="10">
        <f>F104+E105</f>
        <v>0</v>
      </c>
      <c r="G105" s="11"/>
      <c r="H105" s="34">
        <f>E105*G105</f>
        <v>0</v>
      </c>
      <c r="I105" s="34">
        <f t="shared" ref="I105:I108" si="55">I104+H105</f>
        <v>0</v>
      </c>
      <c r="J105" s="49"/>
      <c r="K105" s="13" t="e">
        <f>E105/$F$108</f>
        <v>#DIV/0!</v>
      </c>
      <c r="L105" s="71" t="e">
        <f>K105*G105</f>
        <v>#DIV/0!</v>
      </c>
      <c r="M105" s="42"/>
      <c r="N105" s="55"/>
      <c r="O105" s="55"/>
      <c r="P105" s="55"/>
      <c r="Q105" s="55"/>
    </row>
    <row r="106" spans="1:17" ht="15.6" hidden="1" customHeight="1" outlineLevel="1">
      <c r="A106" s="7"/>
      <c r="B106" s="31"/>
      <c r="C106" s="67"/>
      <c r="D106" s="67"/>
      <c r="E106" s="68"/>
      <c r="F106" s="10">
        <f>F105+E106</f>
        <v>0</v>
      </c>
      <c r="G106" s="11"/>
      <c r="H106" s="34">
        <f t="shared" ref="H106:H108" si="56">E106*G106</f>
        <v>0</v>
      </c>
      <c r="I106" s="34">
        <f t="shared" si="55"/>
        <v>0</v>
      </c>
      <c r="J106" s="49"/>
      <c r="K106" s="13" t="e">
        <f>E106/$F$108</f>
        <v>#DIV/0!</v>
      </c>
      <c r="L106" s="71" t="e">
        <f>K106*G106</f>
        <v>#DIV/0!</v>
      </c>
      <c r="M106" s="42"/>
      <c r="N106" s="55"/>
      <c r="O106" s="55"/>
      <c r="P106" s="55"/>
      <c r="Q106" s="55"/>
    </row>
    <row r="107" spans="1:17" ht="15.6" hidden="1" customHeight="1" outlineLevel="1" thickBot="1">
      <c r="A107" s="7"/>
      <c r="B107" s="31"/>
      <c r="C107" s="67"/>
      <c r="D107" s="67"/>
      <c r="E107" s="68"/>
      <c r="F107" s="10">
        <f>F106+E107</f>
        <v>0</v>
      </c>
      <c r="G107" s="11"/>
      <c r="H107" s="34">
        <f t="shared" si="56"/>
        <v>0</v>
      </c>
      <c r="I107" s="34">
        <f t="shared" si="55"/>
        <v>0</v>
      </c>
      <c r="J107" s="49"/>
      <c r="K107" s="13" t="e">
        <f>E107/$F$108</f>
        <v>#DIV/0!</v>
      </c>
      <c r="L107" s="35" t="e">
        <f t="shared" ref="L105:L108" si="57">K107*G107</f>
        <v>#DIV/0!</v>
      </c>
      <c r="M107" s="42"/>
      <c r="N107" s="55"/>
      <c r="O107" s="55"/>
      <c r="P107" s="55"/>
      <c r="Q107" s="55"/>
    </row>
    <row r="108" spans="1:17" ht="15.6" hidden="1" customHeight="1" outlineLevel="1">
      <c r="A108" s="7"/>
      <c r="B108" s="23"/>
      <c r="C108" s="69"/>
      <c r="D108" s="69"/>
      <c r="E108" s="70"/>
      <c r="F108" s="24">
        <f>F107+E108</f>
        <v>0</v>
      </c>
      <c r="G108" s="16"/>
      <c r="H108" s="25">
        <f t="shared" si="56"/>
        <v>0</v>
      </c>
      <c r="I108" s="24">
        <f>I107+H108</f>
        <v>0</v>
      </c>
      <c r="J108" s="56"/>
      <c r="K108" s="20" t="e">
        <f>E108/$F$108</f>
        <v>#DIV/0!</v>
      </c>
      <c r="L108" s="72" t="e">
        <f>K108*G108</f>
        <v>#DIV/0!</v>
      </c>
      <c r="M108" s="38" t="e">
        <f>SUM(L104:L108)</f>
        <v>#DIV/0!</v>
      </c>
      <c r="N108" s="55"/>
      <c r="O108" s="55"/>
      <c r="P108" s="55"/>
      <c r="Q108" s="55"/>
    </row>
    <row r="109" spans="1:17" ht="15.6" customHeight="1" collapsed="1" thickBot="1">
      <c r="A109" s="7"/>
      <c r="B109" s="31"/>
      <c r="C109" s="48"/>
      <c r="D109" s="48"/>
      <c r="E109" s="65"/>
      <c r="F109" s="50"/>
      <c r="G109" s="51"/>
      <c r="H109" s="52"/>
      <c r="I109" s="50"/>
      <c r="J109" s="49"/>
      <c r="K109" s="53"/>
      <c r="L109" s="54"/>
      <c r="M109" s="42"/>
      <c r="N109" s="55"/>
      <c r="O109" s="55"/>
      <c r="P109" s="55"/>
      <c r="Q109" s="55"/>
    </row>
    <row r="110" spans="1:17" ht="15.75" thickBot="1">
      <c r="B110" s="31" t="s">
        <v>38</v>
      </c>
      <c r="F110" s="19">
        <f>F15+F10+F20+F25+F30+F35+F38+F43+F48+F53+F58+F63+F68+F73+F78+F83+F88+F93+F98+F103+F108</f>
        <v>1477740</v>
      </c>
      <c r="I110" s="19">
        <f>I15+I10+I20+I25+I30+I35+I38+I43+I48+I53+I58+I63+I68+I73+I78+I83+I88+I93+I98+I103+I108</f>
        <v>49665778.284955993</v>
      </c>
    </row>
    <row r="112" spans="1:17">
      <c r="F112" s="66"/>
    </row>
    <row r="113" spans="6:6">
      <c r="F113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f944fb-6234-42a9-9b3e-5706d6d612b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2021-07-09T10:47:26Z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